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_c\Desktop\Tim\Monty\Guides\"/>
    </mc:Choice>
  </mc:AlternateContent>
  <xr:revisionPtr revIDLastSave="0" documentId="13_ncr:1_{1473EA28-8043-4E4B-9C70-655934CC26F1}" xr6:coauthVersionLast="40" xr6:coauthVersionMax="40" xr10:uidLastSave="{00000000-0000-0000-0000-000000000000}"/>
  <bookViews>
    <workbookView xWindow="0" yWindow="0" windowWidth="24000" windowHeight="8648" activeTab="1" xr2:uid="{5C3796D5-404F-447A-8A36-E43B26004C2D}"/>
  </bookViews>
  <sheets>
    <sheet name="Cash flow" sheetId="1" r:id="rId1"/>
    <sheet name="Funding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28" i="1" l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D26" i="3"/>
  <c r="C26" i="3"/>
  <c r="B26" i="3"/>
  <c r="D25" i="3"/>
  <c r="H25" i="3" s="1"/>
  <c r="L25" i="3" s="1"/>
  <c r="P25" i="3" s="1"/>
  <c r="T25" i="3" s="1"/>
  <c r="X25" i="3" s="1"/>
  <c r="AB25" i="3" s="1"/>
  <c r="AF25" i="3" s="1"/>
  <c r="AJ25" i="3" s="1"/>
  <c r="AN25" i="3" s="1"/>
  <c r="AR25" i="3" s="1"/>
  <c r="AV25" i="3" s="1"/>
  <c r="AZ25" i="3" s="1"/>
  <c r="BD25" i="3" s="1"/>
  <c r="BH25" i="3" s="1"/>
  <c r="C25" i="3"/>
  <c r="B25" i="3"/>
  <c r="E26" i="3"/>
  <c r="E25" i="3"/>
  <c r="I25" i="3" s="1"/>
  <c r="M25" i="3" s="1"/>
  <c r="Q25" i="3" s="1"/>
  <c r="U25" i="3" s="1"/>
  <c r="Y25" i="3" s="1"/>
  <c r="AC25" i="3" s="1"/>
  <c r="AG25" i="3" s="1"/>
  <c r="AK25" i="3" s="1"/>
  <c r="AO25" i="3" s="1"/>
  <c r="AS25" i="3" s="1"/>
  <c r="AW25" i="3" s="1"/>
  <c r="BA25" i="3" s="1"/>
  <c r="BE25" i="3" s="1"/>
  <c r="I26" i="3"/>
  <c r="M26" i="3" s="1"/>
  <c r="Q26" i="3" s="1"/>
  <c r="U26" i="3" s="1"/>
  <c r="Y26" i="3" s="1"/>
  <c r="AC26" i="3" s="1"/>
  <c r="AG26" i="3" s="1"/>
  <c r="AK26" i="3" s="1"/>
  <c r="AO26" i="3" s="1"/>
  <c r="AS26" i="3" s="1"/>
  <c r="AW26" i="3" s="1"/>
  <c r="BA26" i="3" s="1"/>
  <c r="BE26" i="3" s="1"/>
  <c r="H26" i="3"/>
  <c r="L26" i="3" s="1"/>
  <c r="P26" i="3" s="1"/>
  <c r="T26" i="3" s="1"/>
  <c r="X26" i="3" s="1"/>
  <c r="AB26" i="3" s="1"/>
  <c r="AF26" i="3" s="1"/>
  <c r="AJ26" i="3" s="1"/>
  <c r="AN26" i="3" s="1"/>
  <c r="AR26" i="3" s="1"/>
  <c r="AV26" i="3" s="1"/>
  <c r="AZ26" i="3" s="1"/>
  <c r="BD26" i="3" s="1"/>
  <c r="BH26" i="3" s="1"/>
  <c r="G26" i="3"/>
  <c r="K26" i="3" s="1"/>
  <c r="O26" i="3" s="1"/>
  <c r="S26" i="3" s="1"/>
  <c r="W26" i="3" s="1"/>
  <c r="AA26" i="3" s="1"/>
  <c r="AE26" i="3" s="1"/>
  <c r="AI26" i="3" s="1"/>
  <c r="AM26" i="3" s="1"/>
  <c r="AQ26" i="3" s="1"/>
  <c r="AU26" i="3" s="1"/>
  <c r="AY26" i="3" s="1"/>
  <c r="BC26" i="3" s="1"/>
  <c r="BG26" i="3" s="1"/>
  <c r="G25" i="3"/>
  <c r="F26" i="3"/>
  <c r="J26" i="3" s="1"/>
  <c r="N26" i="3" s="1"/>
  <c r="R26" i="3" s="1"/>
  <c r="V26" i="3" s="1"/>
  <c r="Z26" i="3" s="1"/>
  <c r="AD26" i="3" s="1"/>
  <c r="AH26" i="3" s="1"/>
  <c r="AL26" i="3" s="1"/>
  <c r="AP26" i="3" s="1"/>
  <c r="AT26" i="3" s="1"/>
  <c r="AX26" i="3" s="1"/>
  <c r="BB26" i="3" s="1"/>
  <c r="BF26" i="3" s="1"/>
  <c r="F25" i="3"/>
  <c r="J25" i="3" s="1"/>
  <c r="I24" i="3"/>
  <c r="M24" i="3" s="1"/>
  <c r="Q24" i="3" s="1"/>
  <c r="U24" i="3" s="1"/>
  <c r="Y24" i="3" s="1"/>
  <c r="AC24" i="3" s="1"/>
  <c r="AG24" i="3" s="1"/>
  <c r="AK24" i="3" s="1"/>
  <c r="AO24" i="3" s="1"/>
  <c r="AS24" i="3" s="1"/>
  <c r="AW24" i="3" s="1"/>
  <c r="BA24" i="3" s="1"/>
  <c r="BE24" i="3" s="1"/>
  <c r="H24" i="3"/>
  <c r="L24" i="3" s="1"/>
  <c r="P24" i="3" s="1"/>
  <c r="T24" i="3" s="1"/>
  <c r="X24" i="3" s="1"/>
  <c r="AB24" i="3" s="1"/>
  <c r="AF24" i="3" s="1"/>
  <c r="AJ24" i="3" s="1"/>
  <c r="AN24" i="3" s="1"/>
  <c r="AR24" i="3" s="1"/>
  <c r="AV24" i="3" s="1"/>
  <c r="AZ24" i="3" s="1"/>
  <c r="BD24" i="3" s="1"/>
  <c r="BH24" i="3" s="1"/>
  <c r="G24" i="3"/>
  <c r="K24" i="3" s="1"/>
  <c r="O24" i="3" s="1"/>
  <c r="S24" i="3" s="1"/>
  <c r="W24" i="3" s="1"/>
  <c r="AA24" i="3" s="1"/>
  <c r="AE24" i="3" s="1"/>
  <c r="AI24" i="3" s="1"/>
  <c r="AM24" i="3" s="1"/>
  <c r="AQ24" i="3" s="1"/>
  <c r="AU24" i="3" s="1"/>
  <c r="AY24" i="3" s="1"/>
  <c r="BC24" i="3" s="1"/>
  <c r="BG24" i="3" s="1"/>
  <c r="F24" i="3"/>
  <c r="J24" i="3" s="1"/>
  <c r="N24" i="3" s="1"/>
  <c r="R24" i="3" s="1"/>
  <c r="V24" i="3" s="1"/>
  <c r="Z24" i="3" s="1"/>
  <c r="AD24" i="3" s="1"/>
  <c r="AH24" i="3" s="1"/>
  <c r="AL24" i="3" s="1"/>
  <c r="AP24" i="3" s="1"/>
  <c r="AT24" i="3" s="1"/>
  <c r="AX24" i="3" s="1"/>
  <c r="BB24" i="3" s="1"/>
  <c r="BF24" i="3" s="1"/>
  <c r="E24" i="3"/>
  <c r="C24" i="3"/>
  <c r="B24" i="3"/>
  <c r="D24" i="3"/>
  <c r="D40" i="3"/>
  <c r="C40" i="3"/>
  <c r="B40" i="3"/>
  <c r="D38" i="3"/>
  <c r="C38" i="3"/>
  <c r="B38" i="3"/>
  <c r="D34" i="3"/>
  <c r="C34" i="3"/>
  <c r="B34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C30" i="1"/>
  <c r="N25" i="3" l="1"/>
  <c r="R25" i="3" s="1"/>
  <c r="V25" i="3" s="1"/>
  <c r="Z25" i="3" s="1"/>
  <c r="AD25" i="3" s="1"/>
  <c r="AH25" i="3" s="1"/>
  <c r="AL25" i="3" s="1"/>
  <c r="AP25" i="3" s="1"/>
  <c r="AT25" i="3" s="1"/>
  <c r="AX25" i="3" s="1"/>
  <c r="BB25" i="3" s="1"/>
  <c r="BF25" i="3" s="1"/>
  <c r="K25" i="3"/>
  <c r="O25" i="3" s="1"/>
  <c r="S25" i="3" s="1"/>
  <c r="W25" i="3" s="1"/>
  <c r="AA25" i="3" s="1"/>
  <c r="AE25" i="3" s="1"/>
  <c r="AI25" i="3" s="1"/>
  <c r="AM25" i="3" s="1"/>
  <c r="AQ25" i="3" s="1"/>
  <c r="AU25" i="3" s="1"/>
  <c r="AY25" i="3" s="1"/>
  <c r="BC25" i="3" s="1"/>
  <c r="BG25" i="3" s="1"/>
  <c r="BF26" i="1"/>
  <c r="AS26" i="1"/>
  <c r="AF26" i="1"/>
  <c r="S26" i="1"/>
  <c r="S30" i="1" s="1"/>
  <c r="BH24" i="1"/>
  <c r="BD24" i="1"/>
  <c r="AZ24" i="1"/>
  <c r="AV24" i="1"/>
  <c r="AR24" i="1"/>
  <c r="AN24" i="1"/>
  <c r="AJ24" i="1"/>
  <c r="AF24" i="1"/>
  <c r="AB24" i="1"/>
  <c r="X24" i="1"/>
  <c r="T24" i="1"/>
  <c r="T30" i="1" s="1"/>
  <c r="P24" i="1"/>
  <c r="L24" i="1"/>
  <c r="L30" i="1" s="1"/>
  <c r="BH30" i="1"/>
  <c r="BH34" i="1" s="1"/>
  <c r="BG30" i="1"/>
  <c r="BF30" i="1"/>
  <c r="BF34" i="1" s="1"/>
  <c r="BE30" i="1"/>
  <c r="BD30" i="1"/>
  <c r="BD34" i="1" s="1"/>
  <c r="BC30" i="1"/>
  <c r="BB30" i="1"/>
  <c r="BA30" i="1"/>
  <c r="AZ30" i="1"/>
  <c r="AZ34" i="1" s="1"/>
  <c r="AY30" i="1"/>
  <c r="AX30" i="1"/>
  <c r="AW30" i="1"/>
  <c r="AV30" i="1"/>
  <c r="AV34" i="1" s="1"/>
  <c r="AU30" i="1"/>
  <c r="AT30" i="1"/>
  <c r="AS30" i="1"/>
  <c r="AR30" i="1"/>
  <c r="AR34" i="1" s="1"/>
  <c r="AQ30" i="1"/>
  <c r="AP30" i="1"/>
  <c r="AO30" i="1"/>
  <c r="AN30" i="1"/>
  <c r="AN34" i="1" s="1"/>
  <c r="AM30" i="1"/>
  <c r="AL30" i="1"/>
  <c r="AK30" i="1"/>
  <c r="AJ30" i="1"/>
  <c r="AJ34" i="1" s="1"/>
  <c r="AI30" i="1"/>
  <c r="AH30" i="1"/>
  <c r="AG30" i="1"/>
  <c r="AF30" i="1"/>
  <c r="AF34" i="1" s="1"/>
  <c r="AE30" i="1"/>
  <c r="AD30" i="1"/>
  <c r="AC30" i="1"/>
  <c r="AB30" i="1"/>
  <c r="AB34" i="1" s="1"/>
  <c r="AA30" i="1"/>
  <c r="Z30" i="1"/>
  <c r="Y30" i="1"/>
  <c r="X30" i="1"/>
  <c r="X34" i="1" s="1"/>
  <c r="W30" i="1"/>
  <c r="V30" i="1"/>
  <c r="U30" i="1"/>
  <c r="R30" i="1"/>
  <c r="Q30" i="1"/>
  <c r="P30" i="1"/>
  <c r="O30" i="1"/>
  <c r="N30" i="1"/>
  <c r="M30" i="1"/>
  <c r="K30" i="1"/>
  <c r="J30" i="1"/>
  <c r="I30" i="1"/>
  <c r="H30" i="1"/>
  <c r="G30" i="1"/>
  <c r="F30" i="1"/>
  <c r="E30" i="1"/>
  <c r="D30" i="1"/>
  <c r="B30" i="1"/>
  <c r="BH12" i="1"/>
  <c r="BG12" i="1"/>
  <c r="BG34" i="1" s="1"/>
  <c r="BF12" i="1"/>
  <c r="BE12" i="1"/>
  <c r="BD12" i="1"/>
  <c r="BC12" i="1"/>
  <c r="BC34" i="1" s="1"/>
  <c r="BB12" i="1"/>
  <c r="BB34" i="1" s="1"/>
  <c r="BA12" i="1"/>
  <c r="AZ12" i="1"/>
  <c r="AY12" i="1"/>
  <c r="AY34" i="1" s="1"/>
  <c r="AX12" i="1"/>
  <c r="AX34" i="1" s="1"/>
  <c r="AW12" i="1"/>
  <c r="AV12" i="1"/>
  <c r="AU12" i="1"/>
  <c r="AU34" i="1" s="1"/>
  <c r="AT12" i="1"/>
  <c r="AT34" i="1" s="1"/>
  <c r="AS12" i="1"/>
  <c r="AR12" i="1"/>
  <c r="AQ12" i="1"/>
  <c r="AQ34" i="1" s="1"/>
  <c r="AP12" i="1"/>
  <c r="AP34" i="1" s="1"/>
  <c r="AO12" i="1"/>
  <c r="AN12" i="1"/>
  <c r="AM12" i="1"/>
  <c r="AM34" i="1" s="1"/>
  <c r="AL12" i="1"/>
  <c r="AL34" i="1" s="1"/>
  <c r="AK12" i="1"/>
  <c r="AJ12" i="1"/>
  <c r="AI12" i="1"/>
  <c r="AI34" i="1" s="1"/>
  <c r="AH12" i="1"/>
  <c r="AH34" i="1" s="1"/>
  <c r="AG12" i="1"/>
  <c r="AF12" i="1"/>
  <c r="AE12" i="1"/>
  <c r="AE34" i="1" s="1"/>
  <c r="AD12" i="1"/>
  <c r="AD34" i="1" s="1"/>
  <c r="AC12" i="1"/>
  <c r="AB12" i="1"/>
  <c r="AA12" i="1"/>
  <c r="AA34" i="1" s="1"/>
  <c r="Z12" i="1"/>
  <c r="Z34" i="1" s="1"/>
  <c r="Y12" i="1"/>
  <c r="X12" i="1"/>
  <c r="W12" i="1"/>
  <c r="W34" i="1" s="1"/>
  <c r="V12" i="1"/>
  <c r="V34" i="1" s="1"/>
  <c r="U12" i="1"/>
  <c r="T12" i="1"/>
  <c r="S12" i="1"/>
  <c r="R12" i="1"/>
  <c r="Q12" i="1"/>
  <c r="Q34" i="1" s="1"/>
  <c r="P12" i="1"/>
  <c r="O12" i="1"/>
  <c r="O34" i="1" s="1"/>
  <c r="N12" i="1"/>
  <c r="M12" i="1"/>
  <c r="M34" i="1" s="1"/>
  <c r="L12" i="1"/>
  <c r="K12" i="1"/>
  <c r="K34" i="1" s="1"/>
  <c r="J12" i="1"/>
  <c r="I12" i="1"/>
  <c r="H12" i="1"/>
  <c r="H34" i="1" s="1"/>
  <c r="G12" i="1"/>
  <c r="G34" i="1" s="1"/>
  <c r="F12" i="1"/>
  <c r="E12" i="1"/>
  <c r="D12" i="1"/>
  <c r="D34" i="1" s="1"/>
  <c r="C12" i="1"/>
  <c r="C34" i="1" s="1"/>
  <c r="B12" i="1"/>
  <c r="E34" i="1" l="1"/>
  <c r="I34" i="1"/>
  <c r="U34" i="1"/>
  <c r="Y34" i="1"/>
  <c r="AC34" i="1"/>
  <c r="AG34" i="1"/>
  <c r="AK34" i="1"/>
  <c r="AO34" i="1"/>
  <c r="AW34" i="1"/>
  <c r="BA34" i="1"/>
  <c r="BE34" i="1"/>
  <c r="F34" i="1"/>
  <c r="J34" i="1"/>
  <c r="N34" i="1"/>
  <c r="R34" i="1"/>
  <c r="B34" i="1"/>
  <c r="B38" i="1" s="1"/>
  <c r="C37" i="1" s="1"/>
  <c r="C38" i="1" s="1"/>
  <c r="D37" i="1" s="1"/>
  <c r="D38" i="1" s="1"/>
  <c r="E37" i="1" s="1"/>
  <c r="E38" i="1" s="1"/>
  <c r="F37" i="1" s="1"/>
  <c r="F38" i="1" s="1"/>
  <c r="G37" i="1" s="1"/>
  <c r="G38" i="1" s="1"/>
  <c r="H37" i="1" s="1"/>
  <c r="H38" i="1" s="1"/>
  <c r="I37" i="1" s="1"/>
  <c r="I38" i="1" s="1"/>
  <c r="J37" i="1" s="1"/>
  <c r="J38" i="1" s="1"/>
  <c r="K37" i="1" s="1"/>
  <c r="K38" i="1" s="1"/>
  <c r="L37" i="1" s="1"/>
  <c r="L38" i="1" s="1"/>
  <c r="M37" i="1" s="1"/>
  <c r="M38" i="1" s="1"/>
  <c r="N37" i="1" s="1"/>
  <c r="N38" i="1" s="1"/>
  <c r="O37" i="1" s="1"/>
  <c r="O38" i="1" s="1"/>
  <c r="P37" i="1" s="1"/>
  <c r="P38" i="1" s="1"/>
  <c r="Q37" i="1" s="1"/>
  <c r="Q38" i="1" s="1"/>
  <c r="R37" i="1" s="1"/>
  <c r="R38" i="1" s="1"/>
  <c r="S37" i="1" s="1"/>
  <c r="S38" i="1" s="1"/>
  <c r="T37" i="1" s="1"/>
  <c r="T38" i="1" s="1"/>
  <c r="U37" i="1" s="1"/>
  <c r="U38" i="1" s="1"/>
  <c r="V37" i="1" s="1"/>
  <c r="V38" i="1" s="1"/>
  <c r="W37" i="1" s="1"/>
  <c r="W38" i="1" s="1"/>
  <c r="X37" i="1" s="1"/>
  <c r="X38" i="1" s="1"/>
  <c r="Y37" i="1" s="1"/>
  <c r="Y38" i="1" s="1"/>
  <c r="Z37" i="1" s="1"/>
  <c r="Z38" i="1" s="1"/>
  <c r="AA37" i="1" s="1"/>
  <c r="AA38" i="1" s="1"/>
  <c r="AB37" i="1" s="1"/>
  <c r="AB38" i="1" s="1"/>
  <c r="AC37" i="1" s="1"/>
  <c r="AC38" i="1" s="1"/>
  <c r="AD37" i="1" s="1"/>
  <c r="AD38" i="1" s="1"/>
  <c r="AE37" i="1" s="1"/>
  <c r="AE38" i="1" s="1"/>
  <c r="AF37" i="1" s="1"/>
  <c r="AF38" i="1" s="1"/>
  <c r="AG37" i="1" s="1"/>
  <c r="AG38" i="1" s="1"/>
  <c r="AH37" i="1" s="1"/>
  <c r="AH38" i="1" s="1"/>
  <c r="AI37" i="1" s="1"/>
  <c r="AI38" i="1" s="1"/>
  <c r="AJ37" i="1" s="1"/>
  <c r="AJ38" i="1" s="1"/>
  <c r="AK37" i="1" s="1"/>
  <c r="AK38" i="1" s="1"/>
  <c r="AL37" i="1" s="1"/>
  <c r="AL38" i="1" s="1"/>
  <c r="AM37" i="1" s="1"/>
  <c r="AM38" i="1" s="1"/>
  <c r="AN37" i="1" s="1"/>
  <c r="AN38" i="1" s="1"/>
  <c r="AO37" i="1" s="1"/>
  <c r="AO38" i="1" s="1"/>
  <c r="AP37" i="1" s="1"/>
  <c r="AP38" i="1" s="1"/>
  <c r="AQ37" i="1" s="1"/>
  <c r="AQ38" i="1" s="1"/>
  <c r="AR37" i="1" s="1"/>
  <c r="AR38" i="1" s="1"/>
  <c r="AS37" i="1" s="1"/>
  <c r="AS38" i="1" s="1"/>
  <c r="AT37" i="1" s="1"/>
  <c r="AT38" i="1" s="1"/>
  <c r="AU37" i="1" s="1"/>
  <c r="AU38" i="1" s="1"/>
  <c r="AV37" i="1" s="1"/>
  <c r="AV38" i="1" s="1"/>
  <c r="AW37" i="1" s="1"/>
  <c r="AW38" i="1" s="1"/>
  <c r="AX37" i="1" s="1"/>
  <c r="AX38" i="1" s="1"/>
  <c r="AY37" i="1" s="1"/>
  <c r="AY38" i="1" s="1"/>
  <c r="AZ37" i="1" s="1"/>
  <c r="AZ38" i="1" s="1"/>
  <c r="BA37" i="1" s="1"/>
  <c r="BA38" i="1" s="1"/>
  <c r="BB37" i="1" s="1"/>
  <c r="BB38" i="1" s="1"/>
  <c r="BC37" i="1" s="1"/>
  <c r="BC38" i="1" s="1"/>
  <c r="BD37" i="1" s="1"/>
  <c r="BD38" i="1" s="1"/>
  <c r="BE37" i="1" s="1"/>
  <c r="BE38" i="1" s="1"/>
  <c r="BF37" i="1" s="1"/>
  <c r="BF38" i="1" s="1"/>
  <c r="BG37" i="1" s="1"/>
  <c r="BG38" i="1" s="1"/>
  <c r="BH37" i="1" s="1"/>
  <c r="BH38" i="1" s="1"/>
  <c r="P34" i="1"/>
  <c r="L34" i="1"/>
  <c r="S34" i="1"/>
  <c r="AS34" i="1"/>
  <c r="T34" i="1"/>
</calcChain>
</file>

<file path=xl/sharedStrings.xml><?xml version="1.0" encoding="utf-8"?>
<sst xmlns="http://schemas.openxmlformats.org/spreadsheetml/2006/main" count="352" uniqueCount="103">
  <si>
    <t>MONTY ACCOUNTING</t>
  </si>
  <si>
    <t>SO YOU WANT TO OPEN A RESTAURANT</t>
  </si>
  <si>
    <t>CASH FLOW EXPLAINED</t>
  </si>
  <si>
    <t>Week -6</t>
  </si>
  <si>
    <t>Week -5</t>
  </si>
  <si>
    <t>Week -4</t>
  </si>
  <si>
    <t>Week -3</t>
  </si>
  <si>
    <t>Week -2</t>
  </si>
  <si>
    <t>Week -1</t>
  </si>
  <si>
    <t>Week 0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</si>
  <si>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</si>
  <si>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</si>
  <si>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</si>
  <si>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</si>
  <si>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</si>
  <si>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</si>
  <si>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</si>
  <si>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</si>
  <si>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</si>
  <si>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</si>
  <si>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</si>
  <si>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</si>
  <si>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</si>
  <si>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</si>
  <si>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</si>
  <si>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</si>
  <si>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</si>
  <si>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</si>
  <si>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</si>
  <si>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</si>
  <si>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</si>
  <si>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</si>
  <si>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</si>
  <si>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</si>
  <si>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</si>
  <si>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</si>
  <si>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</si>
  <si>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</si>
  <si>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</si>
  <si>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</si>
  <si>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</si>
  <si>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</si>
  <si>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</si>
  <si>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</si>
  <si>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</si>
  <si>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</si>
  <si>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</si>
  <si>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</si>
  <si>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</si>
  <si>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</si>
  <si>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</si>
  <si>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</si>
  <si>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</si>
  <si>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</si>
  <si>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</si>
  <si>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</si>
  <si>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</si>
  <si>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</si>
  <si>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</si>
  <si>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</si>
  <si>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</si>
  <si>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</si>
  <si>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Money in</t>
  </si>
  <si>
    <t>Shop sales</t>
  </si>
  <si>
    <t>Delivery sales</t>
  </si>
  <si>
    <t>Funding</t>
  </si>
  <si>
    <t>Money in Total</t>
  </si>
  <si>
    <t>Money out</t>
  </si>
  <si>
    <t>Opening costs</t>
  </si>
  <si>
    <t>Overheads</t>
  </si>
  <si>
    <t>Food &amp; drink costs</t>
  </si>
  <si>
    <t>Staff costs</t>
  </si>
  <si>
    <t>PAYE / NIC / Pension</t>
  </si>
  <si>
    <t>VAT</t>
  </si>
  <si>
    <t>Money out total</t>
  </si>
  <si>
    <t>Movement</t>
  </si>
  <si>
    <t>Opening bal</t>
  </si>
  <si>
    <t>Closing bal</t>
  </si>
  <si>
    <t>Loans</t>
  </si>
  <si>
    <t>Owners funds</t>
  </si>
  <si>
    <t>Shares sold</t>
  </si>
  <si>
    <t>Loan1</t>
  </si>
  <si>
    <t>Loan2</t>
  </si>
  <si>
    <t>Loan3</t>
  </si>
  <si>
    <t>Loan4</t>
  </si>
  <si>
    <t>Total money in</t>
  </si>
  <si>
    <t>Hire purchase 1</t>
  </si>
  <si>
    <t>Hire purchase 2</t>
  </si>
  <si>
    <t>Hire purchase 3</t>
  </si>
  <si>
    <t>Total money out</t>
  </si>
  <si>
    <t>FUNDING</t>
  </si>
  <si>
    <t>HP CALCULATOR</t>
  </si>
  <si>
    <t>HP1</t>
  </si>
  <si>
    <t>HP2</t>
  </si>
  <si>
    <t>HP3</t>
  </si>
  <si>
    <t>Asset value</t>
  </si>
  <si>
    <t xml:space="preserve">Deposit paid </t>
  </si>
  <si>
    <t>Amount finance</t>
  </si>
  <si>
    <t>Annual interest</t>
  </si>
  <si>
    <t>Week of first repayment</t>
  </si>
  <si>
    <t>No of monthly repayments</t>
  </si>
  <si>
    <t>Monthly payments</t>
  </si>
  <si>
    <t>Total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</si>
</sst>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;\(#,##0\);\ \ \-"/>
    <numFmt numFmtId="165" formatCode="_-* #,##0.0_-;\-* #,##0.0_-;_-* &quot;-&quot;??_-;_-@_-"/>
    <numFmt numFmtId="166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 tint="-0.34998626667073579"/>
      <name val="Arial"/>
      <family val="2"/>
    </font>
    <font>
      <sz val="11"/>
      <color theme="0" tint="-0.34998626667073579"/>
      <name val="Calibri"/>
      <family val="2"/>
      <scheme val="minor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FE2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/>
    </xf>
    <xf numFmtId="0" fontId="1" fillId="3" borderId="0" xfId="0" applyFont="1" applyFill="1" applyAlignment="1">
      <alignment wrapText="1"/>
    </xf>
    <xf numFmtId="0" fontId="1" fillId="0" borderId="0" xfId="0" applyFont="1" applyAlignment="1"/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164" fontId="1" fillId="3" borderId="0" xfId="0" applyNumberFormat="1" applyFont="1" applyFill="1" applyAlignment="1">
      <alignment horizontal="right" wrapText="1"/>
    </xf>
    <xf numFmtId="0" fontId="1" fillId="4" borderId="0" xfId="0" applyFont="1" applyFill="1" applyAlignment="1">
      <alignment wrapText="1"/>
    </xf>
    <xf numFmtId="0" fontId="4" fillId="0" borderId="0" xfId="0" applyFont="1"/>
    <xf numFmtId="164" fontId="1" fillId="4" borderId="0" xfId="0" applyNumberFormat="1" applyFont="1" applyFill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9" fontId="2" fillId="0" borderId="1" xfId="2" applyFont="1" applyBorder="1" applyAlignment="1">
      <alignment horizontal="right" wrapText="1"/>
    </xf>
    <xf numFmtId="166" fontId="2" fillId="0" borderId="0" xfId="1" applyNumberFormat="1" applyFont="1" applyAlignment="1">
      <alignment wrapText="1"/>
    </xf>
    <xf numFmtId="0" fontId="5" fillId="0" borderId="0" xfId="0" applyFont="1" applyAlignment="1">
      <alignment wrapText="1"/>
    </xf>
    <xf numFmtId="166" fontId="5" fillId="0" borderId="0" xfId="1" applyNumberFormat="1" applyFont="1" applyAlignment="1">
      <alignment wrapText="1"/>
    </xf>
    <xf numFmtId="0" fontId="6" fillId="0" borderId="0" xfId="0" applyFont="1"/>
    <xf numFmtId="0" fontId="7" fillId="0" borderId="0" xfId="0" applyFont="1" applyAlignment="1">
      <alignment wrapText="1"/>
    </xf>
    <xf numFmtId="9" fontId="1" fillId="5" borderId="1" xfId="2" applyFont="1" applyFill="1" applyBorder="1" applyAlignment="1">
      <alignment wrapText="1"/>
    </xf>
    <xf numFmtId="165" fontId="1" fillId="5" borderId="1" xfId="1" applyNumberFormat="1" applyFont="1" applyFill="1" applyBorder="1" applyAlignment="1">
      <alignment horizontal="right" wrapText="1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righ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E2438-93D3-45C5-B461-33945C1E0143}">
  <dimension ref="A1:BH1027"/>
  <sheetViews>
    <sheetView zoomScale="80" zoomScaleNormal="80" workbookViewId="0">
      <pane xSplit="1" ySplit="5" topLeftCell="B8" activePane="bottomRight" state="frozen"/>
      <selection pane="topRight" activeCell="B1" sqref="B1"/>
      <selection pane="bottomLeft" activeCell="A6" sqref="A6"/>
      <selection pane="bottomRight" activeCell="D28" sqref="D28"/>
    </sheetView>
  </sheetViews>
  <sheetFormatPr defaultRowHeight="14.25" x14ac:dyDescent="0.45"/>
  <cols>
    <col min="1" max="1" width="26.46484375" customWidth="1"/>
  </cols>
  <sheetData>
    <row r="1" spans="1:60" x14ac:dyDescent="0.45">
      <c r="A1" s="7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x14ac:dyDescent="0.4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x14ac:dyDescent="0.45">
      <c r="A3" s="7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x14ac:dyDescent="0.45">
      <c r="A5" s="4"/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  <c r="W5" s="5" t="s">
        <v>24</v>
      </c>
      <c r="X5" s="5" t="s">
        <v>25</v>
      </c>
      <c r="Y5" s="5" t="s">
        <v>26</v>
      </c>
      <c r="Z5" s="5" t="s">
        <v>27</v>
      </c>
      <c r="AA5" s="5" t="s">
        <v>28</v>
      </c>
      <c r="AB5" s="5" t="s">
        <v>29</v>
      </c>
      <c r="AC5" s="5" t="s">
        <v>30</v>
      </c>
      <c r="AD5" s="5" t="s">
        <v>31</v>
      </c>
      <c r="AE5" s="5" t="s">
        <v>32</v>
      </c>
      <c r="AF5" s="5" t="s">
        <v>33</v>
      </c>
      <c r="AG5" s="5" t="s">
        <v>34</v>
      </c>
      <c r="AH5" s="5" t="s">
        <v>35</v>
      </c>
      <c r="AI5" s="5" t="s">
        <v>36</v>
      </c>
      <c r="AJ5" s="5" t="s">
        <v>37</v>
      </c>
      <c r="AK5" s="5" t="s">
        <v>38</v>
      </c>
      <c r="AL5" s="5" t="s">
        <v>39</v>
      </c>
      <c r="AM5" s="5" t="s">
        <v>40</v>
      </c>
      <c r="AN5" s="5" t="s">
        <v>41</v>
      </c>
      <c r="AO5" s="5" t="s">
        <v>42</v>
      </c>
      <c r="AP5" s="5" t="s">
        <v>43</v>
      </c>
      <c r="AQ5" s="5" t="s">
        <v>44</v>
      </c>
      <c r="AR5" s="5" t="s">
        <v>45</v>
      </c>
      <c r="AS5" s="5" t="s">
        <v>46</v>
      </c>
      <c r="AT5" s="5" t="s">
        <v>47</v>
      </c>
      <c r="AU5" s="5" t="s">
        <v>48</v>
      </c>
      <c r="AV5" s="5" t="s">
        <v>49</v>
      </c>
      <c r="AW5" s="5" t="s">
        <v>50</v>
      </c>
      <c r="AX5" s="5" t="s">
        <v>51</v>
      </c>
      <c r="AY5" s="5" t="s">
        <v>52</v>
      </c>
      <c r="AZ5" s="5" t="s">
        <v>53</v>
      </c>
      <c r="BA5" s="5" t="s">
        <v>54</v>
      </c>
      <c r="BB5" s="5" t="s">
        <v>55</v>
      </c>
      <c r="BC5" s="5" t="s">
        <v>56</v>
      </c>
      <c r="BD5" s="5" t="s">
        <v>57</v>
      </c>
      <c r="BE5" s="5" t="s">
        <v>58</v>
      </c>
      <c r="BF5" s="5" t="s">
        <v>59</v>
      </c>
      <c r="BG5" s="5" t="s">
        <v>60</v>
      </c>
      <c r="BH5" s="5" t="s">
        <v>61</v>
      </c>
    </row>
    <row r="6" spans="1:60" x14ac:dyDescent="0.4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x14ac:dyDescent="0.45">
      <c r="A7" s="1" t="s">
        <v>62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x14ac:dyDescent="0.45">
      <c r="A8" s="2" t="s">
        <v>63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5000</v>
      </c>
      <c r="J8" s="8">
        <v>8000</v>
      </c>
      <c r="K8" s="8">
        <v>9000</v>
      </c>
      <c r="L8" s="8">
        <v>9000</v>
      </c>
      <c r="M8" s="8">
        <v>10000</v>
      </c>
      <c r="N8" s="8">
        <v>10000</v>
      </c>
      <c r="O8" s="8">
        <v>11000</v>
      </c>
      <c r="P8" s="8">
        <v>11000</v>
      </c>
      <c r="Q8" s="8">
        <v>11500</v>
      </c>
      <c r="R8" s="8">
        <v>11500</v>
      </c>
      <c r="S8" s="8">
        <v>11500</v>
      </c>
      <c r="T8" s="8">
        <v>11500</v>
      </c>
      <c r="U8" s="8">
        <v>11500</v>
      </c>
      <c r="V8" s="8">
        <v>11500</v>
      </c>
      <c r="W8" s="8">
        <v>11500</v>
      </c>
      <c r="X8" s="8">
        <v>11500</v>
      </c>
      <c r="Y8" s="8">
        <v>11500</v>
      </c>
      <c r="Z8" s="8">
        <v>11500</v>
      </c>
      <c r="AA8" s="8">
        <v>12000</v>
      </c>
      <c r="AB8" s="8">
        <v>12000</v>
      </c>
      <c r="AC8" s="8">
        <v>12000</v>
      </c>
      <c r="AD8" s="8">
        <v>12000</v>
      </c>
      <c r="AE8" s="8">
        <v>12000</v>
      </c>
      <c r="AF8" s="8">
        <v>12000</v>
      </c>
      <c r="AG8" s="8">
        <v>12000</v>
      </c>
      <c r="AH8" s="8">
        <v>12000</v>
      </c>
      <c r="AI8" s="8">
        <v>11000</v>
      </c>
      <c r="AJ8" s="8">
        <v>11000</v>
      </c>
      <c r="AK8" s="8">
        <v>12000</v>
      </c>
      <c r="AL8" s="8">
        <v>12000</v>
      </c>
      <c r="AM8" s="8">
        <v>12000</v>
      </c>
      <c r="AN8" s="8">
        <v>12000</v>
      </c>
      <c r="AO8" s="8">
        <v>12000</v>
      </c>
      <c r="AP8" s="8">
        <v>12000</v>
      </c>
      <c r="AQ8" s="8">
        <v>12000</v>
      </c>
      <c r="AR8" s="8">
        <v>11000</v>
      </c>
      <c r="AS8" s="8">
        <v>10000</v>
      </c>
      <c r="AT8" s="8">
        <v>12000</v>
      </c>
      <c r="AU8" s="8">
        <v>12000</v>
      </c>
      <c r="AV8" s="8">
        <v>12000</v>
      </c>
      <c r="AW8" s="8">
        <v>12000</v>
      </c>
      <c r="AX8" s="8">
        <v>12000</v>
      </c>
      <c r="AY8" s="8">
        <v>12000</v>
      </c>
      <c r="AZ8" s="8">
        <v>12000</v>
      </c>
      <c r="BA8" s="8">
        <v>12000</v>
      </c>
      <c r="BB8" s="8">
        <v>12000</v>
      </c>
      <c r="BC8" s="8">
        <v>12000</v>
      </c>
      <c r="BD8" s="8">
        <v>12000</v>
      </c>
      <c r="BE8" s="8">
        <v>12000</v>
      </c>
      <c r="BF8" s="8">
        <v>12000</v>
      </c>
      <c r="BG8" s="8">
        <v>12000</v>
      </c>
      <c r="BH8" s="8">
        <v>12000</v>
      </c>
    </row>
    <row r="9" spans="1:60" x14ac:dyDescent="0.45">
      <c r="A9" s="2" t="s">
        <v>64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1000</v>
      </c>
      <c r="L9" s="8">
        <v>1000</v>
      </c>
      <c r="M9" s="8">
        <v>1000</v>
      </c>
      <c r="N9" s="8">
        <v>1000</v>
      </c>
      <c r="O9" s="8">
        <v>1000</v>
      </c>
      <c r="P9" s="8">
        <v>1000</v>
      </c>
      <c r="Q9" s="8">
        <v>1000</v>
      </c>
      <c r="R9" s="8">
        <v>1000</v>
      </c>
      <c r="S9" s="8">
        <v>1000</v>
      </c>
      <c r="T9" s="8">
        <v>1000</v>
      </c>
      <c r="U9" s="8">
        <v>1000</v>
      </c>
      <c r="V9" s="8">
        <v>1000</v>
      </c>
      <c r="W9" s="8">
        <v>1000</v>
      </c>
      <c r="X9" s="8">
        <v>1000</v>
      </c>
      <c r="Y9" s="8">
        <v>1000</v>
      </c>
      <c r="Z9" s="8">
        <v>1000</v>
      </c>
      <c r="AA9" s="8">
        <v>1000</v>
      </c>
      <c r="AB9" s="8">
        <v>1000</v>
      </c>
      <c r="AC9" s="8">
        <v>1000</v>
      </c>
      <c r="AD9" s="8">
        <v>1000</v>
      </c>
      <c r="AE9" s="8">
        <v>1000</v>
      </c>
      <c r="AF9" s="8">
        <v>1000</v>
      </c>
      <c r="AG9" s="8">
        <v>1000</v>
      </c>
      <c r="AH9" s="8">
        <v>1000</v>
      </c>
      <c r="AI9" s="8">
        <v>1000</v>
      </c>
      <c r="AJ9" s="8">
        <v>1000</v>
      </c>
      <c r="AK9" s="8">
        <v>1000</v>
      </c>
      <c r="AL9" s="8">
        <v>1000</v>
      </c>
      <c r="AM9" s="8">
        <v>1000</v>
      </c>
      <c r="AN9" s="8">
        <v>1000</v>
      </c>
      <c r="AO9" s="8">
        <v>1000</v>
      </c>
      <c r="AP9" s="8">
        <v>1000</v>
      </c>
      <c r="AQ9" s="8">
        <v>1000</v>
      </c>
      <c r="AR9" s="8">
        <v>1000</v>
      </c>
      <c r="AS9" s="8">
        <v>1000</v>
      </c>
      <c r="AT9" s="8">
        <v>1000</v>
      </c>
      <c r="AU9" s="8">
        <v>1000</v>
      </c>
      <c r="AV9" s="8">
        <v>1000</v>
      </c>
      <c r="AW9" s="8">
        <v>1000</v>
      </c>
      <c r="AX9" s="8">
        <v>1000</v>
      </c>
      <c r="AY9" s="8">
        <v>1000</v>
      </c>
      <c r="AZ9" s="8">
        <v>1000</v>
      </c>
      <c r="BA9" s="8">
        <v>1000</v>
      </c>
      <c r="BB9" s="8">
        <v>1000</v>
      </c>
      <c r="BC9" s="8">
        <v>1000</v>
      </c>
      <c r="BD9" s="8">
        <v>1000</v>
      </c>
      <c r="BE9" s="8">
        <v>1000</v>
      </c>
      <c r="BF9" s="8">
        <v>1000</v>
      </c>
      <c r="BG9" s="8">
        <v>1000</v>
      </c>
      <c r="BH9" s="8">
        <v>1000</v>
      </c>
    </row>
    <row r="10" spans="1:60" x14ac:dyDescent="0.45">
      <c r="A10" s="2" t="s">
        <v>65</v>
      </c>
      <c r="B10" s="8">
        <f>Funding!B15</f>
        <v>100000</v>
      </c>
      <c r="C10" s="8">
        <f>Funding!C15</f>
        <v>0</v>
      </c>
      <c r="D10" s="8">
        <f>Funding!D15</f>
        <v>0</v>
      </c>
      <c r="E10" s="8">
        <f>Funding!E15</f>
        <v>0</v>
      </c>
      <c r="F10" s="8">
        <f>Funding!F15</f>
        <v>0</v>
      </c>
      <c r="G10" s="8">
        <f>Funding!G15</f>
        <v>0</v>
      </c>
      <c r="H10" s="8">
        <f>Funding!H15</f>
        <v>0</v>
      </c>
      <c r="I10" s="8">
        <f>Funding!I15</f>
        <v>0</v>
      </c>
      <c r="J10" s="8">
        <f>Funding!J15</f>
        <v>0</v>
      </c>
      <c r="K10" s="8">
        <f>Funding!K15</f>
        <v>0</v>
      </c>
      <c r="L10" s="8">
        <f>Funding!L15</f>
        <v>0</v>
      </c>
      <c r="M10" s="8">
        <f>Funding!M15</f>
        <v>0</v>
      </c>
      <c r="N10" s="8">
        <f>Funding!N15</f>
        <v>0</v>
      </c>
      <c r="O10" s="8">
        <f>Funding!O15</f>
        <v>0</v>
      </c>
      <c r="P10" s="8">
        <f>Funding!P15</f>
        <v>0</v>
      </c>
      <c r="Q10" s="8">
        <f>Funding!Q15</f>
        <v>0</v>
      </c>
      <c r="R10" s="8">
        <f>Funding!R15</f>
        <v>0</v>
      </c>
      <c r="S10" s="8">
        <f>Funding!S15</f>
        <v>0</v>
      </c>
      <c r="T10" s="8">
        <f>Funding!T15</f>
        <v>0</v>
      </c>
      <c r="U10" s="8">
        <f>Funding!U15</f>
        <v>0</v>
      </c>
      <c r="V10" s="8">
        <f>Funding!V15</f>
        <v>0</v>
      </c>
      <c r="W10" s="8">
        <f>Funding!W15</f>
        <v>0</v>
      </c>
      <c r="X10" s="8">
        <f>Funding!X15</f>
        <v>0</v>
      </c>
      <c r="Y10" s="8">
        <f>Funding!Y15</f>
        <v>0</v>
      </c>
      <c r="Z10" s="8">
        <f>Funding!Z15</f>
        <v>0</v>
      </c>
      <c r="AA10" s="8">
        <f>Funding!AA15</f>
        <v>0</v>
      </c>
      <c r="AB10" s="8">
        <f>Funding!AB15</f>
        <v>0</v>
      </c>
      <c r="AC10" s="8">
        <f>Funding!AC15</f>
        <v>0</v>
      </c>
      <c r="AD10" s="8">
        <f>Funding!AD15</f>
        <v>0</v>
      </c>
      <c r="AE10" s="8">
        <f>Funding!AE15</f>
        <v>0</v>
      </c>
      <c r="AF10" s="8">
        <f>Funding!AF15</f>
        <v>0</v>
      </c>
      <c r="AG10" s="8">
        <f>Funding!AG15</f>
        <v>0</v>
      </c>
      <c r="AH10" s="8">
        <f>Funding!AH15</f>
        <v>0</v>
      </c>
      <c r="AI10" s="8">
        <f>Funding!AI15</f>
        <v>0</v>
      </c>
      <c r="AJ10" s="8">
        <f>Funding!AJ15</f>
        <v>0</v>
      </c>
      <c r="AK10" s="8">
        <f>Funding!AK15</f>
        <v>0</v>
      </c>
      <c r="AL10" s="8">
        <f>Funding!AL15</f>
        <v>0</v>
      </c>
      <c r="AM10" s="8">
        <f>Funding!AM15</f>
        <v>0</v>
      </c>
      <c r="AN10" s="8">
        <f>Funding!AN15</f>
        <v>0</v>
      </c>
      <c r="AO10" s="8">
        <f>Funding!AO15</f>
        <v>0</v>
      </c>
      <c r="AP10" s="8">
        <f>Funding!AP15</f>
        <v>0</v>
      </c>
      <c r="AQ10" s="8">
        <f>Funding!AQ15</f>
        <v>0</v>
      </c>
      <c r="AR10" s="8">
        <f>Funding!AR15</f>
        <v>0</v>
      </c>
      <c r="AS10" s="8">
        <f>Funding!AS15</f>
        <v>0</v>
      </c>
      <c r="AT10" s="8">
        <f>Funding!AT15</f>
        <v>0</v>
      </c>
      <c r="AU10" s="8">
        <f>Funding!AU15</f>
        <v>0</v>
      </c>
      <c r="AV10" s="8">
        <f>Funding!AV15</f>
        <v>0</v>
      </c>
      <c r="AW10" s="8">
        <f>Funding!AW15</f>
        <v>0</v>
      </c>
      <c r="AX10" s="8">
        <f>Funding!AX15</f>
        <v>0</v>
      </c>
      <c r="AY10" s="8">
        <f>Funding!AY15</f>
        <v>0</v>
      </c>
      <c r="AZ10" s="8">
        <f>Funding!AZ15</f>
        <v>0</v>
      </c>
      <c r="BA10" s="8">
        <f>Funding!BA15</f>
        <v>0</v>
      </c>
      <c r="BB10" s="8">
        <f>Funding!BB15</f>
        <v>0</v>
      </c>
      <c r="BC10" s="8">
        <f>Funding!BC15</f>
        <v>0</v>
      </c>
      <c r="BD10" s="8">
        <f>Funding!BD15</f>
        <v>0</v>
      </c>
      <c r="BE10" s="8">
        <f>Funding!BE15</f>
        <v>0</v>
      </c>
      <c r="BF10" s="8">
        <f>Funding!BF15</f>
        <v>0</v>
      </c>
      <c r="BG10" s="8">
        <f>Funding!BG15</f>
        <v>0</v>
      </c>
      <c r="BH10" s="8">
        <f>Funding!BH15</f>
        <v>0</v>
      </c>
    </row>
    <row r="11" spans="1:60" x14ac:dyDescent="0.45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</row>
    <row r="12" spans="1:60" x14ac:dyDescent="0.45">
      <c r="A12" s="6" t="s">
        <v>66</v>
      </c>
      <c r="B12" s="10">
        <f>SUM(B8:B10)</f>
        <v>100000</v>
      </c>
      <c r="C12" s="10">
        <f t="shared" ref="C12:BH12" si="0">SUM(C8:C10)</f>
        <v>0</v>
      </c>
      <c r="D12" s="10">
        <f t="shared" si="0"/>
        <v>0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5000</v>
      </c>
      <c r="J12" s="10">
        <f t="shared" si="0"/>
        <v>8000</v>
      </c>
      <c r="K12" s="10">
        <f t="shared" si="0"/>
        <v>10000</v>
      </c>
      <c r="L12" s="10">
        <f t="shared" si="0"/>
        <v>10000</v>
      </c>
      <c r="M12" s="10">
        <f t="shared" si="0"/>
        <v>11000</v>
      </c>
      <c r="N12" s="10">
        <f t="shared" si="0"/>
        <v>11000</v>
      </c>
      <c r="O12" s="10">
        <f t="shared" si="0"/>
        <v>12000</v>
      </c>
      <c r="P12" s="10">
        <f t="shared" si="0"/>
        <v>12000</v>
      </c>
      <c r="Q12" s="10">
        <f t="shared" si="0"/>
        <v>12500</v>
      </c>
      <c r="R12" s="10">
        <f t="shared" si="0"/>
        <v>12500</v>
      </c>
      <c r="S12" s="10">
        <f t="shared" si="0"/>
        <v>12500</v>
      </c>
      <c r="T12" s="10">
        <f t="shared" si="0"/>
        <v>12500</v>
      </c>
      <c r="U12" s="10">
        <f t="shared" si="0"/>
        <v>12500</v>
      </c>
      <c r="V12" s="10">
        <f t="shared" si="0"/>
        <v>12500</v>
      </c>
      <c r="W12" s="10">
        <f t="shared" si="0"/>
        <v>12500</v>
      </c>
      <c r="X12" s="10">
        <f t="shared" si="0"/>
        <v>12500</v>
      </c>
      <c r="Y12" s="10">
        <f t="shared" si="0"/>
        <v>12500</v>
      </c>
      <c r="Z12" s="10">
        <f t="shared" si="0"/>
        <v>12500</v>
      </c>
      <c r="AA12" s="10">
        <f t="shared" si="0"/>
        <v>13000</v>
      </c>
      <c r="AB12" s="10">
        <f t="shared" si="0"/>
        <v>13000</v>
      </c>
      <c r="AC12" s="10">
        <f t="shared" si="0"/>
        <v>13000</v>
      </c>
      <c r="AD12" s="10">
        <f t="shared" si="0"/>
        <v>13000</v>
      </c>
      <c r="AE12" s="10">
        <f t="shared" si="0"/>
        <v>13000</v>
      </c>
      <c r="AF12" s="10">
        <f t="shared" si="0"/>
        <v>13000</v>
      </c>
      <c r="AG12" s="10">
        <f t="shared" si="0"/>
        <v>13000</v>
      </c>
      <c r="AH12" s="10">
        <f t="shared" si="0"/>
        <v>13000</v>
      </c>
      <c r="AI12" s="10">
        <f t="shared" si="0"/>
        <v>12000</v>
      </c>
      <c r="AJ12" s="10">
        <f t="shared" si="0"/>
        <v>12000</v>
      </c>
      <c r="AK12" s="10">
        <f t="shared" si="0"/>
        <v>13000</v>
      </c>
      <c r="AL12" s="10">
        <f t="shared" si="0"/>
        <v>13000</v>
      </c>
      <c r="AM12" s="10">
        <f t="shared" si="0"/>
        <v>13000</v>
      </c>
      <c r="AN12" s="10">
        <f t="shared" si="0"/>
        <v>13000</v>
      </c>
      <c r="AO12" s="10">
        <f t="shared" si="0"/>
        <v>13000</v>
      </c>
      <c r="AP12" s="10">
        <f t="shared" si="0"/>
        <v>13000</v>
      </c>
      <c r="AQ12" s="10">
        <f t="shared" si="0"/>
        <v>13000</v>
      </c>
      <c r="AR12" s="10">
        <f t="shared" si="0"/>
        <v>12000</v>
      </c>
      <c r="AS12" s="10">
        <f t="shared" si="0"/>
        <v>11000</v>
      </c>
      <c r="AT12" s="10">
        <f t="shared" si="0"/>
        <v>13000</v>
      </c>
      <c r="AU12" s="10">
        <f t="shared" si="0"/>
        <v>13000</v>
      </c>
      <c r="AV12" s="10">
        <f t="shared" si="0"/>
        <v>13000</v>
      </c>
      <c r="AW12" s="10">
        <f t="shared" si="0"/>
        <v>13000</v>
      </c>
      <c r="AX12" s="10">
        <f t="shared" si="0"/>
        <v>13000</v>
      </c>
      <c r="AY12" s="10">
        <f t="shared" si="0"/>
        <v>13000</v>
      </c>
      <c r="AZ12" s="10">
        <f t="shared" si="0"/>
        <v>13000</v>
      </c>
      <c r="BA12" s="10">
        <f t="shared" si="0"/>
        <v>13000</v>
      </c>
      <c r="BB12" s="10">
        <f t="shared" si="0"/>
        <v>13000</v>
      </c>
      <c r="BC12" s="10">
        <f t="shared" si="0"/>
        <v>13000</v>
      </c>
      <c r="BD12" s="10">
        <f t="shared" si="0"/>
        <v>13000</v>
      </c>
      <c r="BE12" s="10">
        <f t="shared" si="0"/>
        <v>13000</v>
      </c>
      <c r="BF12" s="10">
        <f t="shared" si="0"/>
        <v>13000</v>
      </c>
      <c r="BG12" s="10">
        <f t="shared" si="0"/>
        <v>13000</v>
      </c>
      <c r="BH12" s="10">
        <f t="shared" si="0"/>
        <v>13000</v>
      </c>
    </row>
    <row r="13" spans="1:60" x14ac:dyDescent="0.45">
      <c r="A13" s="2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</row>
    <row r="14" spans="1:60" x14ac:dyDescent="0.45">
      <c r="A14" s="2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</row>
    <row r="15" spans="1:60" x14ac:dyDescent="0.45">
      <c r="A15" s="1" t="s">
        <v>67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</row>
    <row r="16" spans="1:60" x14ac:dyDescent="0.45">
      <c r="A16" s="2" t="s">
        <v>68</v>
      </c>
      <c r="B16" s="9"/>
      <c r="C16" s="8">
        <v>-30000</v>
      </c>
      <c r="D16" s="8">
        <v>-30000</v>
      </c>
      <c r="E16" s="8">
        <v>-20000</v>
      </c>
      <c r="F16" s="8">
        <v>-5000</v>
      </c>
      <c r="G16" s="8">
        <v>-5000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</row>
    <row r="17" spans="1:60" x14ac:dyDescent="0.45">
      <c r="A17" s="2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</row>
    <row r="18" spans="1:60" x14ac:dyDescent="0.45">
      <c r="A18" s="2" t="s">
        <v>69</v>
      </c>
      <c r="B18" s="9"/>
      <c r="C18" s="8">
        <v>-1000</v>
      </c>
      <c r="D18" s="8">
        <v>-1000</v>
      </c>
      <c r="E18" s="8">
        <v>-1000</v>
      </c>
      <c r="F18" s="8">
        <v>-1000</v>
      </c>
      <c r="G18" s="8">
        <v>-1000</v>
      </c>
      <c r="H18" s="8">
        <v>-1000</v>
      </c>
      <c r="I18" s="8">
        <v>-3000</v>
      </c>
      <c r="J18" s="8">
        <v>-3000</v>
      </c>
      <c r="K18" s="8">
        <v>-3000</v>
      </c>
      <c r="L18" s="8">
        <v>-3000</v>
      </c>
      <c r="M18" s="8">
        <v>-3000</v>
      </c>
      <c r="N18" s="8">
        <v>-3000</v>
      </c>
      <c r="O18" s="8">
        <v>-3000</v>
      </c>
      <c r="P18" s="8">
        <v>-3000</v>
      </c>
      <c r="Q18" s="8">
        <v>-3000</v>
      </c>
      <c r="R18" s="8">
        <v>-3000</v>
      </c>
      <c r="S18" s="8">
        <v>-3000</v>
      </c>
      <c r="T18" s="8">
        <v>-3000</v>
      </c>
      <c r="U18" s="8">
        <v>-3000</v>
      </c>
      <c r="V18" s="8">
        <v>-3000</v>
      </c>
      <c r="W18" s="8">
        <v>-3000</v>
      </c>
      <c r="X18" s="8">
        <v>-3000</v>
      </c>
      <c r="Y18" s="8">
        <v>-3000</v>
      </c>
      <c r="Z18" s="8">
        <v>-3000</v>
      </c>
      <c r="AA18" s="8">
        <v>-3000</v>
      </c>
      <c r="AB18" s="8">
        <v>-3000</v>
      </c>
      <c r="AC18" s="8">
        <v>-3000</v>
      </c>
      <c r="AD18" s="8">
        <v>-3000</v>
      </c>
      <c r="AE18" s="8">
        <v>-3000</v>
      </c>
      <c r="AF18" s="8">
        <v>-3000</v>
      </c>
      <c r="AG18" s="8">
        <v>-3000</v>
      </c>
      <c r="AH18" s="8">
        <v>-3000</v>
      </c>
      <c r="AI18" s="8">
        <v>-3000</v>
      </c>
      <c r="AJ18" s="8">
        <v>-3000</v>
      </c>
      <c r="AK18" s="8">
        <v>-3000</v>
      </c>
      <c r="AL18" s="8">
        <v>-3000</v>
      </c>
      <c r="AM18" s="8">
        <v>-3000</v>
      </c>
      <c r="AN18" s="8">
        <v>-3000</v>
      </c>
      <c r="AO18" s="8">
        <v>-3000</v>
      </c>
      <c r="AP18" s="8">
        <v>-3000</v>
      </c>
      <c r="AQ18" s="8">
        <v>-3000</v>
      </c>
      <c r="AR18" s="8">
        <v>-3000</v>
      </c>
      <c r="AS18" s="8">
        <v>-3000</v>
      </c>
      <c r="AT18" s="8">
        <v>-3000</v>
      </c>
      <c r="AU18" s="8">
        <v>-3000</v>
      </c>
      <c r="AV18" s="8">
        <v>-3000</v>
      </c>
      <c r="AW18" s="8">
        <v>-3000</v>
      </c>
      <c r="AX18" s="8">
        <v>-3000</v>
      </c>
      <c r="AY18" s="8">
        <v>-3000</v>
      </c>
      <c r="AZ18" s="8">
        <v>-3000</v>
      </c>
      <c r="BA18" s="8">
        <v>-3000</v>
      </c>
      <c r="BB18" s="8">
        <v>-3000</v>
      </c>
      <c r="BC18" s="8">
        <v>-3000</v>
      </c>
      <c r="BD18" s="8">
        <v>-3000</v>
      </c>
      <c r="BE18" s="8">
        <v>-3000</v>
      </c>
      <c r="BF18" s="8">
        <v>-3000</v>
      </c>
      <c r="BG18" s="8">
        <v>-3000</v>
      </c>
      <c r="BH18" s="8">
        <v>-3000</v>
      </c>
    </row>
    <row r="19" spans="1:60" x14ac:dyDescent="0.45">
      <c r="A19" s="2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</row>
    <row r="20" spans="1:60" x14ac:dyDescent="0.45">
      <c r="A20" s="2" t="s">
        <v>70</v>
      </c>
      <c r="B20" s="9"/>
      <c r="C20" s="9"/>
      <c r="D20" s="9"/>
      <c r="E20" s="9"/>
      <c r="F20" s="9"/>
      <c r="G20" s="9"/>
      <c r="H20" s="8">
        <v>-2000</v>
      </c>
      <c r="I20" s="8">
        <v>-7000</v>
      </c>
      <c r="J20" s="8">
        <v>-3333</v>
      </c>
      <c r="K20" s="8">
        <v>-3750</v>
      </c>
      <c r="L20" s="8">
        <v>-4167</v>
      </c>
      <c r="M20" s="8">
        <v>-4583</v>
      </c>
      <c r="N20" s="8">
        <v>-5000</v>
      </c>
      <c r="O20" s="8">
        <v>-5000</v>
      </c>
      <c r="P20" s="8">
        <v>-5000</v>
      </c>
      <c r="Q20" s="8">
        <v>-4000</v>
      </c>
      <c r="R20" s="8">
        <v>-4000</v>
      </c>
      <c r="S20" s="8">
        <v>-4000</v>
      </c>
      <c r="T20" s="8">
        <v>-4000</v>
      </c>
      <c r="U20" s="8">
        <v>-4000</v>
      </c>
      <c r="V20" s="8">
        <v>-3500</v>
      </c>
      <c r="W20" s="8">
        <v>-3500</v>
      </c>
      <c r="X20" s="8">
        <v>-3500</v>
      </c>
      <c r="Y20" s="8">
        <v>-3500</v>
      </c>
      <c r="Z20" s="8">
        <v>-3500</v>
      </c>
      <c r="AA20" s="8">
        <v>-3500</v>
      </c>
      <c r="AB20" s="8">
        <v>-3500</v>
      </c>
      <c r="AC20" s="8">
        <v>-3500</v>
      </c>
      <c r="AD20" s="8">
        <v>-3500</v>
      </c>
      <c r="AE20" s="8">
        <v>-3500</v>
      </c>
      <c r="AF20" s="8">
        <v>-3500</v>
      </c>
      <c r="AG20" s="8">
        <v>-3500</v>
      </c>
      <c r="AH20" s="8">
        <v>-3500</v>
      </c>
      <c r="AI20" s="8">
        <v>-3500</v>
      </c>
      <c r="AJ20" s="8">
        <v>-3500</v>
      </c>
      <c r="AK20" s="8">
        <v>-3500</v>
      </c>
      <c r="AL20" s="8">
        <v>-3500</v>
      </c>
      <c r="AM20" s="8">
        <v>-3500</v>
      </c>
      <c r="AN20" s="8">
        <v>-3500</v>
      </c>
      <c r="AO20" s="8">
        <v>-3500</v>
      </c>
      <c r="AP20" s="8">
        <v>-3500</v>
      </c>
      <c r="AQ20" s="8">
        <v>-3500</v>
      </c>
      <c r="AR20" s="8">
        <v>-3500</v>
      </c>
      <c r="AS20" s="8">
        <v>-3500</v>
      </c>
      <c r="AT20" s="8">
        <v>-3500</v>
      </c>
      <c r="AU20" s="8">
        <v>-3500</v>
      </c>
      <c r="AV20" s="8">
        <v>-3500</v>
      </c>
      <c r="AW20" s="8">
        <v>-3500</v>
      </c>
      <c r="AX20" s="8">
        <v>-3500</v>
      </c>
      <c r="AY20" s="8">
        <v>-3500</v>
      </c>
      <c r="AZ20" s="8">
        <v>-3500</v>
      </c>
      <c r="BA20" s="8">
        <v>-3500</v>
      </c>
      <c r="BB20" s="8">
        <v>-3500</v>
      </c>
      <c r="BC20" s="8">
        <v>-3500</v>
      </c>
      <c r="BD20" s="8">
        <v>-3500</v>
      </c>
      <c r="BE20" s="8">
        <v>-3500</v>
      </c>
      <c r="BF20" s="8">
        <v>-3500</v>
      </c>
      <c r="BG20" s="8">
        <v>-3500</v>
      </c>
      <c r="BH20" s="8">
        <v>-3500</v>
      </c>
    </row>
    <row r="21" spans="1:60" x14ac:dyDescent="0.45">
      <c r="A21" s="2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</row>
    <row r="22" spans="1:60" x14ac:dyDescent="0.45">
      <c r="A22" s="2" t="s">
        <v>71</v>
      </c>
      <c r="B22" s="9"/>
      <c r="C22" s="9"/>
      <c r="D22" s="9"/>
      <c r="E22" s="9"/>
      <c r="F22" s="8">
        <v>-200</v>
      </c>
      <c r="G22" s="8">
        <v>-300</v>
      </c>
      <c r="H22" s="8">
        <v>-1000</v>
      </c>
      <c r="I22" s="8">
        <v>-2700</v>
      </c>
      <c r="J22" s="8">
        <v>-2200</v>
      </c>
      <c r="K22" s="8">
        <v>-2700</v>
      </c>
      <c r="L22" s="8">
        <v>-3000</v>
      </c>
      <c r="M22" s="8">
        <v>-3300</v>
      </c>
      <c r="N22" s="8">
        <v>-3600</v>
      </c>
      <c r="O22" s="8">
        <v>-3600</v>
      </c>
      <c r="P22" s="8">
        <v>-3600</v>
      </c>
      <c r="Q22" s="8">
        <v>-3600</v>
      </c>
      <c r="R22" s="8">
        <v>-3600</v>
      </c>
      <c r="S22" s="8">
        <v>-3600</v>
      </c>
      <c r="T22" s="8">
        <v>-3600</v>
      </c>
      <c r="U22" s="8">
        <v>-3600</v>
      </c>
      <c r="V22" s="8">
        <v>-3600</v>
      </c>
      <c r="W22" s="8">
        <v>-3600</v>
      </c>
      <c r="X22" s="8">
        <v>-3600</v>
      </c>
      <c r="Y22" s="8">
        <v>-3600</v>
      </c>
      <c r="Z22" s="8">
        <v>-3600</v>
      </c>
      <c r="AA22" s="8">
        <v>-3600</v>
      </c>
      <c r="AB22" s="8">
        <v>-3600</v>
      </c>
      <c r="AC22" s="8">
        <v>-3600</v>
      </c>
      <c r="AD22" s="8">
        <v>-3600</v>
      </c>
      <c r="AE22" s="8">
        <v>-3600</v>
      </c>
      <c r="AF22" s="8">
        <v>-3600</v>
      </c>
      <c r="AG22" s="8">
        <v>-3600</v>
      </c>
      <c r="AH22" s="8">
        <v>-3600</v>
      </c>
      <c r="AI22" s="8">
        <v>-3600</v>
      </c>
      <c r="AJ22" s="8">
        <v>-3600</v>
      </c>
      <c r="AK22" s="8">
        <v>-3600</v>
      </c>
      <c r="AL22" s="8">
        <v>-3600</v>
      </c>
      <c r="AM22" s="8">
        <v>-3600</v>
      </c>
      <c r="AN22" s="8">
        <v>-3600</v>
      </c>
      <c r="AO22" s="8">
        <v>-3600</v>
      </c>
      <c r="AP22" s="8">
        <v>-3600</v>
      </c>
      <c r="AQ22" s="8">
        <v>-3600</v>
      </c>
      <c r="AR22" s="8">
        <v>-3600</v>
      </c>
      <c r="AS22" s="8">
        <v>-3600</v>
      </c>
      <c r="AT22" s="8">
        <v>-3600</v>
      </c>
      <c r="AU22" s="8">
        <v>-3600</v>
      </c>
      <c r="AV22" s="8">
        <v>-3600</v>
      </c>
      <c r="AW22" s="8">
        <v>-3600</v>
      </c>
      <c r="AX22" s="8">
        <v>-3600</v>
      </c>
      <c r="AY22" s="8">
        <v>-3600</v>
      </c>
      <c r="AZ22" s="8">
        <v>-3600</v>
      </c>
      <c r="BA22" s="8">
        <v>-3600</v>
      </c>
      <c r="BB22" s="8">
        <v>-3600</v>
      </c>
      <c r="BC22" s="8">
        <v>-3600</v>
      </c>
      <c r="BD22" s="8">
        <v>-3600</v>
      </c>
      <c r="BE22" s="8">
        <v>-3600</v>
      </c>
      <c r="BF22" s="8">
        <v>-3600</v>
      </c>
      <c r="BG22" s="8">
        <v>-3600</v>
      </c>
      <c r="BH22" s="8">
        <v>-3600</v>
      </c>
    </row>
    <row r="23" spans="1:60" x14ac:dyDescent="0.45">
      <c r="A23" s="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</row>
    <row r="24" spans="1:60" x14ac:dyDescent="0.45">
      <c r="A24" s="2" t="s">
        <v>72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8">
        <f>SUM(F22:I22)*0.25</f>
        <v>-1050</v>
      </c>
      <c r="M24" s="9"/>
      <c r="N24" s="9"/>
      <c r="O24" s="9"/>
      <c r="P24" s="8">
        <f>SUM(J22:M22)*0.25</f>
        <v>-2800</v>
      </c>
      <c r="Q24" s="9"/>
      <c r="R24" s="9"/>
      <c r="S24" s="9"/>
      <c r="T24" s="8">
        <f>SUM(N22:Q22)*0.25</f>
        <v>-3600</v>
      </c>
      <c r="U24" s="9"/>
      <c r="V24" s="9"/>
      <c r="W24" s="9"/>
      <c r="X24" s="8">
        <f>SUM(R22:U22)*0.25</f>
        <v>-3600</v>
      </c>
      <c r="Y24" s="9"/>
      <c r="Z24" s="9"/>
      <c r="AA24" s="9"/>
      <c r="AB24" s="8">
        <f>SUM(V22:Y22)*0.25</f>
        <v>-3600</v>
      </c>
      <c r="AC24" s="9"/>
      <c r="AD24" s="9"/>
      <c r="AE24" s="9"/>
      <c r="AF24" s="8">
        <f>SUM(Z22:AC22)*0.25</f>
        <v>-3600</v>
      </c>
      <c r="AG24" s="9"/>
      <c r="AH24" s="9"/>
      <c r="AI24" s="9"/>
      <c r="AJ24" s="8">
        <f>SUM(AD22:AG22)*0.25</f>
        <v>-3600</v>
      </c>
      <c r="AK24" s="9"/>
      <c r="AL24" s="9"/>
      <c r="AM24" s="9"/>
      <c r="AN24" s="8">
        <f>SUM(AH22:AK22)*0.25</f>
        <v>-3600</v>
      </c>
      <c r="AO24" s="9"/>
      <c r="AP24" s="9"/>
      <c r="AQ24" s="9"/>
      <c r="AR24" s="8">
        <f>SUM(AL22:AO22)*0.25</f>
        <v>-3600</v>
      </c>
      <c r="AS24" s="9"/>
      <c r="AT24" s="9"/>
      <c r="AU24" s="9"/>
      <c r="AV24" s="8">
        <f>SUM(AP22:AS22)*0.25</f>
        <v>-3600</v>
      </c>
      <c r="AW24" s="9"/>
      <c r="AX24" s="9"/>
      <c r="AY24" s="9"/>
      <c r="AZ24" s="8">
        <f>SUM(AT22:AW22)*0.25</f>
        <v>-3600</v>
      </c>
      <c r="BA24" s="9"/>
      <c r="BB24" s="9"/>
      <c r="BC24" s="9"/>
      <c r="BD24" s="8">
        <f>SUM(AX22:BA22)*0.25</f>
        <v>-3600</v>
      </c>
      <c r="BE24" s="9"/>
      <c r="BF24" s="9"/>
      <c r="BG24" s="9"/>
      <c r="BH24" s="8">
        <f>SUM(BB22:BE22)*0.25</f>
        <v>-3600</v>
      </c>
    </row>
    <row r="25" spans="1:60" x14ac:dyDescent="0.45">
      <c r="A25" s="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</row>
    <row r="26" spans="1:60" x14ac:dyDescent="0.45">
      <c r="A26" s="2" t="s">
        <v>73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8">
        <f>-SUM(B8:N9,B16:N18)*0.2</f>
        <v>11800</v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8">
        <f>-SUM(O8:AA9,O16:AA18)*0.2</f>
        <v>-24600</v>
      </c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8">
        <f>-SUM(AB8:AN9,AB16:AN18)*0.2</f>
        <v>-25600</v>
      </c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8">
        <f>-SUM(AO8:BA9,AO16:BA18)*0.2</f>
        <v>-25400</v>
      </c>
      <c r="BG26" s="9"/>
      <c r="BH26" s="9"/>
    </row>
    <row r="27" spans="1:60" x14ac:dyDescent="0.45">
      <c r="A27" s="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8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8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8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8"/>
      <c r="BG27" s="9"/>
      <c r="BH27" s="9"/>
    </row>
    <row r="28" spans="1:60" x14ac:dyDescent="0.45">
      <c r="A28" s="2" t="s">
        <v>78</v>
      </c>
      <c r="B28" s="9">
        <f>-Funding!B28</f>
        <v>0</v>
      </c>
      <c r="C28" s="9">
        <f>-Funding!C28</f>
        <v>0</v>
      </c>
      <c r="D28" s="9">
        <f>-Funding!D28</f>
        <v>0</v>
      </c>
      <c r="E28" s="9">
        <f>-Funding!E28</f>
        <v>0</v>
      </c>
      <c r="F28" s="9">
        <f>-Funding!F28</f>
        <v>0</v>
      </c>
      <c r="G28" s="9">
        <f>-Funding!G28</f>
        <v>0</v>
      </c>
      <c r="H28" s="9">
        <f>-Funding!H28</f>
        <v>-303.24556802962599</v>
      </c>
      <c r="I28" s="9">
        <f>-Funding!I28</f>
        <v>-218.61181196037529</v>
      </c>
      <c r="J28" s="9">
        <f>-Funding!J28</f>
        <v>-307.5986678222306</v>
      </c>
      <c r="K28" s="9">
        <f>-Funding!K28</f>
        <v>0</v>
      </c>
      <c r="L28" s="9">
        <f>-Funding!L28</f>
        <v>-303.24556802962599</v>
      </c>
      <c r="M28" s="9">
        <f>-Funding!M28</f>
        <v>-218.61181196037529</v>
      </c>
      <c r="N28" s="9">
        <f>-Funding!N28</f>
        <v>-307.5986678222306</v>
      </c>
      <c r="O28" s="9">
        <f>-Funding!O28</f>
        <v>0</v>
      </c>
      <c r="P28" s="9">
        <f>-Funding!P28</f>
        <v>-303.24556802962599</v>
      </c>
      <c r="Q28" s="9">
        <f>-Funding!Q28</f>
        <v>-218.61181196037529</v>
      </c>
      <c r="R28" s="9">
        <f>-Funding!R28</f>
        <v>-307.5986678222306</v>
      </c>
      <c r="S28" s="9">
        <f>-Funding!S28</f>
        <v>0</v>
      </c>
      <c r="T28" s="9">
        <f>-Funding!T28</f>
        <v>-303.24556802962599</v>
      </c>
      <c r="U28" s="9">
        <f>-Funding!U28</f>
        <v>-218.61181196037529</v>
      </c>
      <c r="V28" s="9">
        <f>-Funding!V28</f>
        <v>-307.5986678222306</v>
      </c>
      <c r="W28" s="9">
        <f>-Funding!W28</f>
        <v>0</v>
      </c>
      <c r="X28" s="9">
        <f>-Funding!X28</f>
        <v>-6303.2455680296262</v>
      </c>
      <c r="Y28" s="9">
        <f>-Funding!Y28</f>
        <v>-218.61181196037529</v>
      </c>
      <c r="Z28" s="9">
        <f>-Funding!Z28</f>
        <v>-307.5986678222306</v>
      </c>
      <c r="AA28" s="9">
        <f>-Funding!AA28</f>
        <v>0</v>
      </c>
      <c r="AB28" s="9">
        <f>-Funding!AB28</f>
        <v>-303.24556802962599</v>
      </c>
      <c r="AC28" s="9">
        <f>-Funding!AC28</f>
        <v>-218.61181196037529</v>
      </c>
      <c r="AD28" s="9">
        <f>-Funding!AD28</f>
        <v>-307.5986678222306</v>
      </c>
      <c r="AE28" s="9">
        <f>-Funding!AE28</f>
        <v>0</v>
      </c>
      <c r="AF28" s="9">
        <f>-Funding!AF28</f>
        <v>-303.24556802962599</v>
      </c>
      <c r="AG28" s="9">
        <f>-Funding!AG28</f>
        <v>-218.61181196037529</v>
      </c>
      <c r="AH28" s="9">
        <f>-Funding!AH28</f>
        <v>-307.5986678222306</v>
      </c>
      <c r="AI28" s="9">
        <f>-Funding!AI28</f>
        <v>0</v>
      </c>
      <c r="AJ28" s="9">
        <f>-Funding!AJ28</f>
        <v>-303.24556802962599</v>
      </c>
      <c r="AK28" s="9">
        <f>-Funding!AK28</f>
        <v>-218.61181196037529</v>
      </c>
      <c r="AL28" s="9">
        <f>-Funding!AL28</f>
        <v>-307.5986678222306</v>
      </c>
      <c r="AM28" s="9">
        <f>-Funding!AM28</f>
        <v>0</v>
      </c>
      <c r="AN28" s="9">
        <f>-Funding!AN28</f>
        <v>-303.24556802962599</v>
      </c>
      <c r="AO28" s="9">
        <f>-Funding!AO28</f>
        <v>-218.61181196037529</v>
      </c>
      <c r="AP28" s="9">
        <f>-Funding!AP28</f>
        <v>-307.5986678222306</v>
      </c>
      <c r="AQ28" s="9">
        <f>-Funding!AQ28</f>
        <v>0</v>
      </c>
      <c r="AR28" s="9">
        <f>-Funding!AR28</f>
        <v>-303.24556802962599</v>
      </c>
      <c r="AS28" s="9">
        <f>-Funding!AS28</f>
        <v>-218.61181196037529</v>
      </c>
      <c r="AT28" s="9">
        <f>-Funding!AT28</f>
        <v>-307.5986678222306</v>
      </c>
      <c r="AU28" s="9">
        <f>-Funding!AU28</f>
        <v>0</v>
      </c>
      <c r="AV28" s="9">
        <f>-Funding!AV28</f>
        <v>-303.24556802962599</v>
      </c>
      <c r="AW28" s="9">
        <f>-Funding!AW28</f>
        <v>-218.61181196037529</v>
      </c>
      <c r="AX28" s="9">
        <f>-Funding!AX28</f>
        <v>-307.5986678222306</v>
      </c>
      <c r="AY28" s="9">
        <f>-Funding!AY28</f>
        <v>0</v>
      </c>
      <c r="AZ28" s="9">
        <f>-Funding!AZ28</f>
        <v>-303.24556802962599</v>
      </c>
      <c r="BA28" s="9">
        <f>-Funding!BA28</f>
        <v>-218.61181196037529</v>
      </c>
      <c r="BB28" s="9">
        <f>-Funding!BB28</f>
        <v>-307.5986678222306</v>
      </c>
      <c r="BC28" s="9">
        <f>-Funding!BC28</f>
        <v>0</v>
      </c>
      <c r="BD28" s="9">
        <f>-Funding!BD28</f>
        <v>-303.24556802962599</v>
      </c>
      <c r="BE28" s="9">
        <f>-Funding!BE28</f>
        <v>-218.61181196037529</v>
      </c>
      <c r="BF28" s="9">
        <f>-Funding!BF28</f>
        <v>-307.5986678222306</v>
      </c>
      <c r="BG28" s="9">
        <f>-Funding!BG28</f>
        <v>0</v>
      </c>
      <c r="BH28" s="9">
        <f>-Funding!BH28</f>
        <v>-303.24556802962599</v>
      </c>
    </row>
    <row r="29" spans="1:60" x14ac:dyDescent="0.45">
      <c r="A29" s="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</row>
    <row r="30" spans="1:60" x14ac:dyDescent="0.45">
      <c r="A30" s="6" t="s">
        <v>74</v>
      </c>
      <c r="B30" s="10">
        <f>SUM(B16:B29)</f>
        <v>0</v>
      </c>
      <c r="C30" s="10">
        <f>SUM(C16:C29)</f>
        <v>-31000</v>
      </c>
      <c r="D30" s="10">
        <f t="shared" ref="C30:BH30" si="1">SUM(D16:D29)</f>
        <v>-31000</v>
      </c>
      <c r="E30" s="10">
        <f t="shared" si="1"/>
        <v>-21000</v>
      </c>
      <c r="F30" s="10">
        <f t="shared" si="1"/>
        <v>-6200</v>
      </c>
      <c r="G30" s="10">
        <f t="shared" si="1"/>
        <v>-6300</v>
      </c>
      <c r="H30" s="10">
        <f t="shared" si="1"/>
        <v>-4303.2455680296262</v>
      </c>
      <c r="I30" s="10">
        <f t="shared" si="1"/>
        <v>-12918.611811960376</v>
      </c>
      <c r="J30" s="10">
        <f t="shared" si="1"/>
        <v>-8840.5986678222307</v>
      </c>
      <c r="K30" s="10">
        <f t="shared" si="1"/>
        <v>-9450</v>
      </c>
      <c r="L30" s="10">
        <f t="shared" si="1"/>
        <v>-11520.245568029626</v>
      </c>
      <c r="M30" s="10">
        <f t="shared" si="1"/>
        <v>-11101.611811960376</v>
      </c>
      <c r="N30" s="10">
        <f t="shared" si="1"/>
        <v>-11907.598667822231</v>
      </c>
      <c r="O30" s="10">
        <f t="shared" si="1"/>
        <v>-11600</v>
      </c>
      <c r="P30" s="10">
        <f t="shared" si="1"/>
        <v>-14703.245568029626</v>
      </c>
      <c r="Q30" s="10">
        <f t="shared" si="1"/>
        <v>-10818.611811960376</v>
      </c>
      <c r="R30" s="10">
        <f t="shared" si="1"/>
        <v>-10907.598667822231</v>
      </c>
      <c r="S30" s="10">
        <f t="shared" si="1"/>
        <v>1200</v>
      </c>
      <c r="T30" s="10">
        <f t="shared" si="1"/>
        <v>-14503.245568029626</v>
      </c>
      <c r="U30" s="10">
        <f t="shared" si="1"/>
        <v>-10818.611811960376</v>
      </c>
      <c r="V30" s="10">
        <f t="shared" si="1"/>
        <v>-10407.598667822231</v>
      </c>
      <c r="W30" s="10">
        <f t="shared" si="1"/>
        <v>-10100</v>
      </c>
      <c r="X30" s="10">
        <f t="shared" si="1"/>
        <v>-20003.245568029626</v>
      </c>
      <c r="Y30" s="10">
        <f t="shared" si="1"/>
        <v>-10318.611811960376</v>
      </c>
      <c r="Z30" s="10">
        <f t="shared" si="1"/>
        <v>-10407.598667822231</v>
      </c>
      <c r="AA30" s="10">
        <f t="shared" si="1"/>
        <v>-10100</v>
      </c>
      <c r="AB30" s="10">
        <f t="shared" si="1"/>
        <v>-14003.245568029626</v>
      </c>
      <c r="AC30" s="10">
        <f t="shared" si="1"/>
        <v>-10318.611811960376</v>
      </c>
      <c r="AD30" s="10">
        <f t="shared" si="1"/>
        <v>-10407.598667822231</v>
      </c>
      <c r="AE30" s="10">
        <f t="shared" si="1"/>
        <v>-10100</v>
      </c>
      <c r="AF30" s="10">
        <f t="shared" si="1"/>
        <v>-38603.245568029626</v>
      </c>
      <c r="AG30" s="10">
        <f t="shared" si="1"/>
        <v>-10318.611811960376</v>
      </c>
      <c r="AH30" s="10">
        <f t="shared" si="1"/>
        <v>-10407.598667822231</v>
      </c>
      <c r="AI30" s="10">
        <f t="shared" si="1"/>
        <v>-10100</v>
      </c>
      <c r="AJ30" s="10">
        <f t="shared" si="1"/>
        <v>-14003.245568029626</v>
      </c>
      <c r="AK30" s="10">
        <f t="shared" si="1"/>
        <v>-10318.611811960376</v>
      </c>
      <c r="AL30" s="10">
        <f t="shared" si="1"/>
        <v>-10407.598667822231</v>
      </c>
      <c r="AM30" s="10">
        <f t="shared" si="1"/>
        <v>-10100</v>
      </c>
      <c r="AN30" s="10">
        <f t="shared" si="1"/>
        <v>-14003.245568029626</v>
      </c>
      <c r="AO30" s="10">
        <f t="shared" si="1"/>
        <v>-10318.611811960376</v>
      </c>
      <c r="AP30" s="10">
        <f t="shared" si="1"/>
        <v>-10407.598667822231</v>
      </c>
      <c r="AQ30" s="10">
        <f t="shared" si="1"/>
        <v>-10100</v>
      </c>
      <c r="AR30" s="10">
        <f t="shared" si="1"/>
        <v>-14003.245568029626</v>
      </c>
      <c r="AS30" s="10">
        <f t="shared" si="1"/>
        <v>-35918.611811960378</v>
      </c>
      <c r="AT30" s="10">
        <f t="shared" si="1"/>
        <v>-10407.598667822231</v>
      </c>
      <c r="AU30" s="10">
        <f t="shared" si="1"/>
        <v>-10100</v>
      </c>
      <c r="AV30" s="10">
        <f t="shared" si="1"/>
        <v>-14003.245568029626</v>
      </c>
      <c r="AW30" s="10">
        <f t="shared" si="1"/>
        <v>-10318.611811960376</v>
      </c>
      <c r="AX30" s="10">
        <f t="shared" si="1"/>
        <v>-10407.598667822231</v>
      </c>
      <c r="AY30" s="10">
        <f t="shared" si="1"/>
        <v>-10100</v>
      </c>
      <c r="AZ30" s="10">
        <f t="shared" si="1"/>
        <v>-14003.245568029626</v>
      </c>
      <c r="BA30" s="10">
        <f t="shared" si="1"/>
        <v>-10318.611811960376</v>
      </c>
      <c r="BB30" s="10">
        <f t="shared" si="1"/>
        <v>-10407.598667822231</v>
      </c>
      <c r="BC30" s="10">
        <f t="shared" si="1"/>
        <v>-10100</v>
      </c>
      <c r="BD30" s="10">
        <f t="shared" si="1"/>
        <v>-14003.245568029626</v>
      </c>
      <c r="BE30" s="10">
        <f t="shared" si="1"/>
        <v>-10318.611811960376</v>
      </c>
      <c r="BF30" s="10">
        <f t="shared" si="1"/>
        <v>-35807.598667822233</v>
      </c>
      <c r="BG30" s="10">
        <f t="shared" si="1"/>
        <v>-10100</v>
      </c>
      <c r="BH30" s="10">
        <f t="shared" si="1"/>
        <v>-14003.245568029626</v>
      </c>
    </row>
    <row r="31" spans="1:60" x14ac:dyDescent="0.45">
      <c r="A31" s="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</row>
    <row r="32" spans="1:60" x14ac:dyDescent="0.45">
      <c r="A32" s="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</row>
    <row r="33" spans="1:60" x14ac:dyDescent="0.45">
      <c r="A33" s="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</row>
    <row r="34" spans="1:60" x14ac:dyDescent="0.45">
      <c r="A34" s="6" t="s">
        <v>75</v>
      </c>
      <c r="B34" s="10">
        <f>B12+B30</f>
        <v>100000</v>
      </c>
      <c r="C34" s="10">
        <f t="shared" ref="C34:BH34" si="2">C12+C30</f>
        <v>-31000</v>
      </c>
      <c r="D34" s="10">
        <f t="shared" si="2"/>
        <v>-31000</v>
      </c>
      <c r="E34" s="10">
        <f t="shared" si="2"/>
        <v>-21000</v>
      </c>
      <c r="F34" s="10">
        <f t="shared" si="2"/>
        <v>-6200</v>
      </c>
      <c r="G34" s="10">
        <f t="shared" si="2"/>
        <v>-6300</v>
      </c>
      <c r="H34" s="10">
        <f t="shared" si="2"/>
        <v>-4303.2455680296262</v>
      </c>
      <c r="I34" s="10">
        <f t="shared" si="2"/>
        <v>-7918.6118119603761</v>
      </c>
      <c r="J34" s="10">
        <f t="shared" si="2"/>
        <v>-840.59866782223071</v>
      </c>
      <c r="K34" s="10">
        <f t="shared" si="2"/>
        <v>550</v>
      </c>
      <c r="L34" s="10">
        <f t="shared" si="2"/>
        <v>-1520.2455680296262</v>
      </c>
      <c r="M34" s="10">
        <f t="shared" si="2"/>
        <v>-101.61181196037614</v>
      </c>
      <c r="N34" s="10">
        <f t="shared" si="2"/>
        <v>-907.59866782223071</v>
      </c>
      <c r="O34" s="10">
        <f t="shared" si="2"/>
        <v>400</v>
      </c>
      <c r="P34" s="10">
        <f t="shared" si="2"/>
        <v>-2703.2455680296262</v>
      </c>
      <c r="Q34" s="10">
        <f t="shared" si="2"/>
        <v>1681.3881880396239</v>
      </c>
      <c r="R34" s="10">
        <f t="shared" si="2"/>
        <v>1592.4013321777693</v>
      </c>
      <c r="S34" s="10">
        <f t="shared" si="2"/>
        <v>13700</v>
      </c>
      <c r="T34" s="10">
        <f t="shared" si="2"/>
        <v>-2003.2455680296262</v>
      </c>
      <c r="U34" s="10">
        <f t="shared" si="2"/>
        <v>1681.3881880396239</v>
      </c>
      <c r="V34" s="10">
        <f t="shared" si="2"/>
        <v>2092.4013321777693</v>
      </c>
      <c r="W34" s="10">
        <f t="shared" si="2"/>
        <v>2400</v>
      </c>
      <c r="X34" s="10">
        <f t="shared" si="2"/>
        <v>-7503.2455680296262</v>
      </c>
      <c r="Y34" s="10">
        <f t="shared" si="2"/>
        <v>2181.3881880396239</v>
      </c>
      <c r="Z34" s="10">
        <f t="shared" si="2"/>
        <v>2092.4013321777693</v>
      </c>
      <c r="AA34" s="10">
        <f t="shared" si="2"/>
        <v>2900</v>
      </c>
      <c r="AB34" s="10">
        <f t="shared" si="2"/>
        <v>-1003.2455680296262</v>
      </c>
      <c r="AC34" s="10">
        <f t="shared" si="2"/>
        <v>2681.3881880396239</v>
      </c>
      <c r="AD34" s="10">
        <f t="shared" si="2"/>
        <v>2592.4013321777693</v>
      </c>
      <c r="AE34" s="10">
        <f t="shared" si="2"/>
        <v>2900</v>
      </c>
      <c r="AF34" s="10">
        <f t="shared" si="2"/>
        <v>-25603.245568029626</v>
      </c>
      <c r="AG34" s="10">
        <f t="shared" si="2"/>
        <v>2681.3881880396239</v>
      </c>
      <c r="AH34" s="10">
        <f t="shared" si="2"/>
        <v>2592.4013321777693</v>
      </c>
      <c r="AI34" s="10">
        <f t="shared" si="2"/>
        <v>1900</v>
      </c>
      <c r="AJ34" s="10">
        <f t="shared" si="2"/>
        <v>-2003.2455680296262</v>
      </c>
      <c r="AK34" s="10">
        <f t="shared" si="2"/>
        <v>2681.3881880396239</v>
      </c>
      <c r="AL34" s="10">
        <f t="shared" si="2"/>
        <v>2592.4013321777693</v>
      </c>
      <c r="AM34" s="10">
        <f t="shared" si="2"/>
        <v>2900</v>
      </c>
      <c r="AN34" s="10">
        <f t="shared" si="2"/>
        <v>-1003.2455680296262</v>
      </c>
      <c r="AO34" s="10">
        <f t="shared" si="2"/>
        <v>2681.3881880396239</v>
      </c>
      <c r="AP34" s="10">
        <f t="shared" si="2"/>
        <v>2592.4013321777693</v>
      </c>
      <c r="AQ34" s="10">
        <f t="shared" si="2"/>
        <v>2900</v>
      </c>
      <c r="AR34" s="10">
        <f t="shared" si="2"/>
        <v>-2003.2455680296262</v>
      </c>
      <c r="AS34" s="10">
        <f t="shared" si="2"/>
        <v>-24918.611811960378</v>
      </c>
      <c r="AT34" s="10">
        <f t="shared" si="2"/>
        <v>2592.4013321777693</v>
      </c>
      <c r="AU34" s="10">
        <f t="shared" si="2"/>
        <v>2900</v>
      </c>
      <c r="AV34" s="10">
        <f t="shared" si="2"/>
        <v>-1003.2455680296262</v>
      </c>
      <c r="AW34" s="10">
        <f t="shared" si="2"/>
        <v>2681.3881880396239</v>
      </c>
      <c r="AX34" s="10">
        <f t="shared" si="2"/>
        <v>2592.4013321777693</v>
      </c>
      <c r="AY34" s="10">
        <f t="shared" si="2"/>
        <v>2900</v>
      </c>
      <c r="AZ34" s="10">
        <f t="shared" si="2"/>
        <v>-1003.2455680296262</v>
      </c>
      <c r="BA34" s="10">
        <f t="shared" si="2"/>
        <v>2681.3881880396239</v>
      </c>
      <c r="BB34" s="10">
        <f t="shared" si="2"/>
        <v>2592.4013321777693</v>
      </c>
      <c r="BC34" s="10">
        <f t="shared" si="2"/>
        <v>2900</v>
      </c>
      <c r="BD34" s="10">
        <f t="shared" si="2"/>
        <v>-1003.2455680296262</v>
      </c>
      <c r="BE34" s="10">
        <f t="shared" si="2"/>
        <v>2681.3881880396239</v>
      </c>
      <c r="BF34" s="10">
        <f t="shared" si="2"/>
        <v>-22807.598667822233</v>
      </c>
      <c r="BG34" s="10">
        <f t="shared" si="2"/>
        <v>2900</v>
      </c>
      <c r="BH34" s="10">
        <f t="shared" si="2"/>
        <v>-1003.2455680296262</v>
      </c>
    </row>
    <row r="35" spans="1:60" x14ac:dyDescent="0.45">
      <c r="A35" s="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</row>
    <row r="36" spans="1:60" x14ac:dyDescent="0.45">
      <c r="A36" s="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</row>
    <row r="37" spans="1:60" x14ac:dyDescent="0.45">
      <c r="A37" s="2" t="s">
        <v>76</v>
      </c>
      <c r="B37" s="8">
        <v>0</v>
      </c>
      <c r="C37" s="8">
        <f>B38</f>
        <v>100000</v>
      </c>
      <c r="D37" s="8">
        <f t="shared" ref="D37:BH37" si="3">C38</f>
        <v>69000</v>
      </c>
      <c r="E37" s="8">
        <f t="shared" si="3"/>
        <v>38000</v>
      </c>
      <c r="F37" s="8">
        <f t="shared" si="3"/>
        <v>17000</v>
      </c>
      <c r="G37" s="8">
        <f t="shared" si="3"/>
        <v>10800</v>
      </c>
      <c r="H37" s="8">
        <f t="shared" si="3"/>
        <v>4500</v>
      </c>
      <c r="I37" s="8">
        <f t="shared" si="3"/>
        <v>196.75443197037384</v>
      </c>
      <c r="J37" s="8">
        <f t="shared" si="3"/>
        <v>-7721.8573799900023</v>
      </c>
      <c r="K37" s="8">
        <f t="shared" si="3"/>
        <v>-8562.456047812233</v>
      </c>
      <c r="L37" s="8">
        <f t="shared" si="3"/>
        <v>-8012.456047812233</v>
      </c>
      <c r="M37" s="8">
        <f t="shared" si="3"/>
        <v>-9532.7016158418592</v>
      </c>
      <c r="N37" s="8">
        <f t="shared" si="3"/>
        <v>-9634.3134278022353</v>
      </c>
      <c r="O37" s="8">
        <f t="shared" si="3"/>
        <v>-10541.912095624466</v>
      </c>
      <c r="P37" s="8">
        <f t="shared" si="3"/>
        <v>-10141.912095624466</v>
      </c>
      <c r="Q37" s="8">
        <f t="shared" si="3"/>
        <v>-12845.157663654092</v>
      </c>
      <c r="R37" s="8">
        <f t="shared" si="3"/>
        <v>-11163.769475614468</v>
      </c>
      <c r="S37" s="8">
        <f t="shared" si="3"/>
        <v>-9571.368143436699</v>
      </c>
      <c r="T37" s="8">
        <f t="shared" si="3"/>
        <v>4128.631856563301</v>
      </c>
      <c r="U37" s="8">
        <f t="shared" si="3"/>
        <v>2125.3862885336748</v>
      </c>
      <c r="V37" s="8">
        <f t="shared" si="3"/>
        <v>3806.7744765732987</v>
      </c>
      <c r="W37" s="8">
        <f t="shared" si="3"/>
        <v>5899.175808751068</v>
      </c>
      <c r="X37" s="8">
        <f t="shared" si="3"/>
        <v>8299.175808751068</v>
      </c>
      <c r="Y37" s="8">
        <f t="shared" si="3"/>
        <v>795.93024072144181</v>
      </c>
      <c r="Z37" s="8">
        <f t="shared" si="3"/>
        <v>2977.3184287610657</v>
      </c>
      <c r="AA37" s="8">
        <f t="shared" si="3"/>
        <v>5069.719760938835</v>
      </c>
      <c r="AB37" s="8">
        <f t="shared" si="3"/>
        <v>7969.719760938835</v>
      </c>
      <c r="AC37" s="8">
        <f t="shared" si="3"/>
        <v>6966.4741929092088</v>
      </c>
      <c r="AD37" s="8">
        <f t="shared" si="3"/>
        <v>9647.8623809488327</v>
      </c>
      <c r="AE37" s="8">
        <f t="shared" si="3"/>
        <v>12240.263713126602</v>
      </c>
      <c r="AF37" s="8">
        <f t="shared" si="3"/>
        <v>15140.263713126602</v>
      </c>
      <c r="AG37" s="8">
        <f t="shared" si="3"/>
        <v>-10462.981854903024</v>
      </c>
      <c r="AH37" s="8">
        <f t="shared" si="3"/>
        <v>-7781.5936668634004</v>
      </c>
      <c r="AI37" s="8">
        <f t="shared" si="3"/>
        <v>-5189.1923346856311</v>
      </c>
      <c r="AJ37" s="8">
        <f t="shared" si="3"/>
        <v>-3289.1923346856311</v>
      </c>
      <c r="AK37" s="8">
        <f t="shared" si="3"/>
        <v>-5292.4379027152572</v>
      </c>
      <c r="AL37" s="8">
        <f t="shared" si="3"/>
        <v>-2611.0497146756334</v>
      </c>
      <c r="AM37" s="8">
        <f t="shared" si="3"/>
        <v>-18.648382497864077</v>
      </c>
      <c r="AN37" s="8">
        <f t="shared" si="3"/>
        <v>2881.3516175021359</v>
      </c>
      <c r="AO37" s="8">
        <f t="shared" si="3"/>
        <v>1878.1060494725098</v>
      </c>
      <c r="AP37" s="8">
        <f t="shared" si="3"/>
        <v>4559.4942375121336</v>
      </c>
      <c r="AQ37" s="8">
        <f t="shared" si="3"/>
        <v>7151.8955696899029</v>
      </c>
      <c r="AR37" s="8">
        <f t="shared" si="3"/>
        <v>10051.895569689903</v>
      </c>
      <c r="AS37" s="8">
        <f t="shared" si="3"/>
        <v>8048.6500016602768</v>
      </c>
      <c r="AT37" s="8">
        <f t="shared" si="3"/>
        <v>-16869.961810300101</v>
      </c>
      <c r="AU37" s="8">
        <f t="shared" si="3"/>
        <v>-14277.560478122332</v>
      </c>
      <c r="AV37" s="8">
        <f t="shared" si="3"/>
        <v>-11377.560478122332</v>
      </c>
      <c r="AW37" s="8">
        <f t="shared" si="3"/>
        <v>-12380.806046151958</v>
      </c>
      <c r="AX37" s="8">
        <f t="shared" si="3"/>
        <v>-9699.4178581123342</v>
      </c>
      <c r="AY37" s="8">
        <f t="shared" si="3"/>
        <v>-7107.0165259345649</v>
      </c>
      <c r="AZ37" s="8">
        <f t="shared" si="3"/>
        <v>-4207.0165259345649</v>
      </c>
      <c r="BA37" s="8">
        <f t="shared" si="3"/>
        <v>-5210.2620939641911</v>
      </c>
      <c r="BB37" s="8">
        <f t="shared" si="3"/>
        <v>-2528.8739059245672</v>
      </c>
      <c r="BC37" s="8">
        <f t="shared" si="3"/>
        <v>63.527426253202066</v>
      </c>
      <c r="BD37" s="8">
        <f t="shared" si="3"/>
        <v>2963.5274262532021</v>
      </c>
      <c r="BE37" s="8">
        <f t="shared" si="3"/>
        <v>1960.2818582235759</v>
      </c>
      <c r="BF37" s="8">
        <f t="shared" si="3"/>
        <v>4641.6700462631998</v>
      </c>
      <c r="BG37" s="8">
        <f t="shared" si="3"/>
        <v>-18165.928621559033</v>
      </c>
      <c r="BH37" s="8">
        <f t="shared" si="3"/>
        <v>-15265.928621559033</v>
      </c>
    </row>
    <row r="38" spans="1:60" x14ac:dyDescent="0.45">
      <c r="A38" s="6" t="s">
        <v>77</v>
      </c>
      <c r="B38" s="10">
        <f>B37+B34</f>
        <v>100000</v>
      </c>
      <c r="C38" s="10">
        <f>C37+C34</f>
        <v>69000</v>
      </c>
      <c r="D38" s="10">
        <f t="shared" ref="D38:BH38" si="4">D37+D34</f>
        <v>38000</v>
      </c>
      <c r="E38" s="10">
        <f t="shared" si="4"/>
        <v>17000</v>
      </c>
      <c r="F38" s="10">
        <f t="shared" si="4"/>
        <v>10800</v>
      </c>
      <c r="G38" s="10">
        <f t="shared" si="4"/>
        <v>4500</v>
      </c>
      <c r="H38" s="10">
        <f t="shared" si="4"/>
        <v>196.75443197037384</v>
      </c>
      <c r="I38" s="10">
        <f t="shared" si="4"/>
        <v>-7721.8573799900023</v>
      </c>
      <c r="J38" s="10">
        <f t="shared" si="4"/>
        <v>-8562.456047812233</v>
      </c>
      <c r="K38" s="10">
        <f t="shared" si="4"/>
        <v>-8012.456047812233</v>
      </c>
      <c r="L38" s="10">
        <f t="shared" si="4"/>
        <v>-9532.7016158418592</v>
      </c>
      <c r="M38" s="10">
        <f t="shared" si="4"/>
        <v>-9634.3134278022353</v>
      </c>
      <c r="N38" s="10">
        <f t="shared" si="4"/>
        <v>-10541.912095624466</v>
      </c>
      <c r="O38" s="10">
        <f t="shared" si="4"/>
        <v>-10141.912095624466</v>
      </c>
      <c r="P38" s="10">
        <f t="shared" si="4"/>
        <v>-12845.157663654092</v>
      </c>
      <c r="Q38" s="10">
        <f t="shared" si="4"/>
        <v>-11163.769475614468</v>
      </c>
      <c r="R38" s="10">
        <f t="shared" si="4"/>
        <v>-9571.368143436699</v>
      </c>
      <c r="S38" s="10">
        <f t="shared" si="4"/>
        <v>4128.631856563301</v>
      </c>
      <c r="T38" s="10">
        <f t="shared" si="4"/>
        <v>2125.3862885336748</v>
      </c>
      <c r="U38" s="10">
        <f t="shared" si="4"/>
        <v>3806.7744765732987</v>
      </c>
      <c r="V38" s="10">
        <f t="shared" si="4"/>
        <v>5899.175808751068</v>
      </c>
      <c r="W38" s="10">
        <f t="shared" si="4"/>
        <v>8299.175808751068</v>
      </c>
      <c r="X38" s="10">
        <f t="shared" si="4"/>
        <v>795.93024072144181</v>
      </c>
      <c r="Y38" s="10">
        <f t="shared" si="4"/>
        <v>2977.3184287610657</v>
      </c>
      <c r="Z38" s="10">
        <f t="shared" si="4"/>
        <v>5069.719760938835</v>
      </c>
      <c r="AA38" s="10">
        <f t="shared" si="4"/>
        <v>7969.719760938835</v>
      </c>
      <c r="AB38" s="10">
        <f t="shared" si="4"/>
        <v>6966.4741929092088</v>
      </c>
      <c r="AC38" s="10">
        <f t="shared" si="4"/>
        <v>9647.8623809488327</v>
      </c>
      <c r="AD38" s="10">
        <f t="shared" si="4"/>
        <v>12240.263713126602</v>
      </c>
      <c r="AE38" s="10">
        <f t="shared" si="4"/>
        <v>15140.263713126602</v>
      </c>
      <c r="AF38" s="10">
        <f t="shared" si="4"/>
        <v>-10462.981854903024</v>
      </c>
      <c r="AG38" s="10">
        <f t="shared" si="4"/>
        <v>-7781.5936668634004</v>
      </c>
      <c r="AH38" s="10">
        <f t="shared" si="4"/>
        <v>-5189.1923346856311</v>
      </c>
      <c r="AI38" s="10">
        <f t="shared" si="4"/>
        <v>-3289.1923346856311</v>
      </c>
      <c r="AJ38" s="10">
        <f t="shared" si="4"/>
        <v>-5292.4379027152572</v>
      </c>
      <c r="AK38" s="10">
        <f t="shared" si="4"/>
        <v>-2611.0497146756334</v>
      </c>
      <c r="AL38" s="10">
        <f t="shared" si="4"/>
        <v>-18.648382497864077</v>
      </c>
      <c r="AM38" s="10">
        <f t="shared" si="4"/>
        <v>2881.3516175021359</v>
      </c>
      <c r="AN38" s="10">
        <f t="shared" si="4"/>
        <v>1878.1060494725098</v>
      </c>
      <c r="AO38" s="10">
        <f t="shared" si="4"/>
        <v>4559.4942375121336</v>
      </c>
      <c r="AP38" s="10">
        <f t="shared" si="4"/>
        <v>7151.8955696899029</v>
      </c>
      <c r="AQ38" s="10">
        <f t="shared" si="4"/>
        <v>10051.895569689903</v>
      </c>
      <c r="AR38" s="10">
        <f t="shared" si="4"/>
        <v>8048.6500016602768</v>
      </c>
      <c r="AS38" s="10">
        <f t="shared" si="4"/>
        <v>-16869.961810300101</v>
      </c>
      <c r="AT38" s="10">
        <f t="shared" si="4"/>
        <v>-14277.560478122332</v>
      </c>
      <c r="AU38" s="10">
        <f t="shared" si="4"/>
        <v>-11377.560478122332</v>
      </c>
      <c r="AV38" s="10">
        <f t="shared" si="4"/>
        <v>-12380.806046151958</v>
      </c>
      <c r="AW38" s="10">
        <f t="shared" si="4"/>
        <v>-9699.4178581123342</v>
      </c>
      <c r="AX38" s="10">
        <f t="shared" si="4"/>
        <v>-7107.0165259345649</v>
      </c>
      <c r="AY38" s="10">
        <f t="shared" si="4"/>
        <v>-4207.0165259345649</v>
      </c>
      <c r="AZ38" s="10">
        <f t="shared" si="4"/>
        <v>-5210.2620939641911</v>
      </c>
      <c r="BA38" s="10">
        <f t="shared" si="4"/>
        <v>-2528.8739059245672</v>
      </c>
      <c r="BB38" s="10">
        <f t="shared" si="4"/>
        <v>63.527426253202066</v>
      </c>
      <c r="BC38" s="10">
        <f t="shared" si="4"/>
        <v>2963.5274262532021</v>
      </c>
      <c r="BD38" s="10">
        <f t="shared" si="4"/>
        <v>1960.2818582235759</v>
      </c>
      <c r="BE38" s="10">
        <f t="shared" si="4"/>
        <v>4641.6700462631998</v>
      </c>
      <c r="BF38" s="10">
        <f t="shared" si="4"/>
        <v>-18165.928621559033</v>
      </c>
      <c r="BG38" s="10">
        <f t="shared" si="4"/>
        <v>-15265.928621559033</v>
      </c>
      <c r="BH38" s="10">
        <f t="shared" si="4"/>
        <v>-16269.174189588659</v>
      </c>
    </row>
    <row r="39" spans="1:60" x14ac:dyDescent="0.45">
      <c r="A39" s="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</row>
    <row r="40" spans="1:60" x14ac:dyDescent="0.4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x14ac:dyDescent="0.4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x14ac:dyDescent="0.4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x14ac:dyDescent="0.4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x14ac:dyDescent="0.4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x14ac:dyDescent="0.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x14ac:dyDescent="0.4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x14ac:dyDescent="0.4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x14ac:dyDescent="0.4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x14ac:dyDescent="0.4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x14ac:dyDescent="0.4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x14ac:dyDescent="0.4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x14ac:dyDescent="0.4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x14ac:dyDescent="0.4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x14ac:dyDescent="0.4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x14ac:dyDescent="0.4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x14ac:dyDescent="0.4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x14ac:dyDescent="0.4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x14ac:dyDescent="0.4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x14ac:dyDescent="0.4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x14ac:dyDescent="0.4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x14ac:dyDescent="0.4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x14ac:dyDescent="0.4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x14ac:dyDescent="0.4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x14ac:dyDescent="0.4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x14ac:dyDescent="0.4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x14ac:dyDescent="0.4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x14ac:dyDescent="0.4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60" x14ac:dyDescent="0.4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</row>
    <row r="69" spans="1:60" x14ac:dyDescent="0.4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</row>
    <row r="70" spans="1:60" x14ac:dyDescent="0.4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</row>
    <row r="71" spans="1:60" x14ac:dyDescent="0.4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</row>
    <row r="72" spans="1:60" x14ac:dyDescent="0.4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</row>
    <row r="73" spans="1:60" x14ac:dyDescent="0.4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</row>
    <row r="74" spans="1:60" x14ac:dyDescent="0.4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1:60" x14ac:dyDescent="0.4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</row>
    <row r="76" spans="1:60" x14ac:dyDescent="0.4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1:60" x14ac:dyDescent="0.4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1:60" x14ac:dyDescent="0.4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</row>
    <row r="79" spans="1:60" x14ac:dyDescent="0.4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</row>
    <row r="80" spans="1:60" x14ac:dyDescent="0.4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</row>
    <row r="81" spans="1:60" x14ac:dyDescent="0.4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</row>
    <row r="82" spans="1:60" x14ac:dyDescent="0.4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</row>
    <row r="83" spans="1:60" x14ac:dyDescent="0.4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</row>
    <row r="84" spans="1:60" x14ac:dyDescent="0.4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</row>
    <row r="85" spans="1:60" x14ac:dyDescent="0.4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</row>
    <row r="86" spans="1:60" x14ac:dyDescent="0.4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</row>
    <row r="87" spans="1:60" x14ac:dyDescent="0.4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</row>
    <row r="88" spans="1:60" x14ac:dyDescent="0.4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</row>
    <row r="89" spans="1:60" x14ac:dyDescent="0.4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</row>
    <row r="90" spans="1:60" x14ac:dyDescent="0.4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</row>
    <row r="91" spans="1:60" x14ac:dyDescent="0.4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</row>
    <row r="92" spans="1:60" x14ac:dyDescent="0.4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</row>
    <row r="93" spans="1:60" x14ac:dyDescent="0.4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</row>
    <row r="94" spans="1:60" x14ac:dyDescent="0.4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</row>
    <row r="95" spans="1:60" x14ac:dyDescent="0.4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</row>
    <row r="96" spans="1:60" x14ac:dyDescent="0.4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</row>
    <row r="97" spans="1:60" x14ac:dyDescent="0.4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</row>
    <row r="98" spans="1:60" x14ac:dyDescent="0.4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</row>
    <row r="99" spans="1:60" x14ac:dyDescent="0.4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</row>
    <row r="100" spans="1:60" x14ac:dyDescent="0.4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</row>
    <row r="101" spans="1:60" x14ac:dyDescent="0.4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</row>
    <row r="102" spans="1:60" x14ac:dyDescent="0.4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</row>
    <row r="103" spans="1:60" x14ac:dyDescent="0.4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</row>
    <row r="104" spans="1:60" x14ac:dyDescent="0.4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</row>
    <row r="105" spans="1:60" x14ac:dyDescent="0.4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</row>
    <row r="106" spans="1:60" x14ac:dyDescent="0.4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</row>
    <row r="107" spans="1:60" x14ac:dyDescent="0.4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</row>
    <row r="108" spans="1:60" x14ac:dyDescent="0.4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</row>
    <row r="109" spans="1:60" x14ac:dyDescent="0.4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</row>
    <row r="110" spans="1:60" x14ac:dyDescent="0.4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</row>
    <row r="111" spans="1:60" x14ac:dyDescent="0.4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</row>
    <row r="112" spans="1:60" x14ac:dyDescent="0.4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</row>
    <row r="113" spans="1:60" x14ac:dyDescent="0.4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</row>
    <row r="114" spans="1:60" x14ac:dyDescent="0.4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</row>
    <row r="115" spans="1:60" x14ac:dyDescent="0.4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</row>
    <row r="116" spans="1:60" x14ac:dyDescent="0.4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</row>
    <row r="117" spans="1:60" x14ac:dyDescent="0.4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</row>
    <row r="118" spans="1:60" x14ac:dyDescent="0.4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</row>
    <row r="119" spans="1:60" x14ac:dyDescent="0.4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</row>
    <row r="120" spans="1:60" x14ac:dyDescent="0.4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</row>
    <row r="121" spans="1:60" x14ac:dyDescent="0.4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</row>
    <row r="122" spans="1:60" x14ac:dyDescent="0.4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</row>
    <row r="123" spans="1:60" x14ac:dyDescent="0.4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</row>
    <row r="124" spans="1:60" x14ac:dyDescent="0.4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</row>
    <row r="125" spans="1:60" x14ac:dyDescent="0.4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</row>
    <row r="126" spans="1:60" x14ac:dyDescent="0.4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</row>
    <row r="127" spans="1:60" x14ac:dyDescent="0.4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</row>
    <row r="128" spans="1:60" x14ac:dyDescent="0.4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</row>
    <row r="129" spans="1:60" x14ac:dyDescent="0.4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</row>
    <row r="130" spans="1:60" x14ac:dyDescent="0.4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</row>
    <row r="131" spans="1:60" x14ac:dyDescent="0.4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</row>
    <row r="132" spans="1:60" x14ac:dyDescent="0.4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</row>
    <row r="133" spans="1:60" x14ac:dyDescent="0.4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</row>
    <row r="134" spans="1:60" x14ac:dyDescent="0.4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</row>
    <row r="135" spans="1:60" x14ac:dyDescent="0.4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</row>
    <row r="136" spans="1:60" x14ac:dyDescent="0.4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0" x14ac:dyDescent="0.4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</row>
    <row r="138" spans="1:60" x14ac:dyDescent="0.4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spans="1:60" x14ac:dyDescent="0.4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</row>
    <row r="140" spans="1:60" x14ac:dyDescent="0.4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</row>
    <row r="141" spans="1:60" x14ac:dyDescent="0.4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</row>
    <row r="142" spans="1:60" x14ac:dyDescent="0.4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</row>
    <row r="143" spans="1:60" x14ac:dyDescent="0.4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</row>
    <row r="144" spans="1:60" x14ac:dyDescent="0.4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</row>
    <row r="145" spans="1:60" x14ac:dyDescent="0.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</row>
    <row r="146" spans="1:60" x14ac:dyDescent="0.4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</row>
    <row r="147" spans="1:60" x14ac:dyDescent="0.4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</row>
    <row r="148" spans="1:60" x14ac:dyDescent="0.4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</row>
    <row r="149" spans="1:60" x14ac:dyDescent="0.4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</row>
    <row r="150" spans="1:60" x14ac:dyDescent="0.4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</row>
    <row r="151" spans="1:60" x14ac:dyDescent="0.4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</row>
    <row r="152" spans="1:60" x14ac:dyDescent="0.4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</row>
    <row r="153" spans="1:60" x14ac:dyDescent="0.4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</row>
    <row r="154" spans="1:60" x14ac:dyDescent="0.4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</row>
    <row r="155" spans="1:60" x14ac:dyDescent="0.4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</row>
    <row r="156" spans="1:60" x14ac:dyDescent="0.4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</row>
    <row r="157" spans="1:60" x14ac:dyDescent="0.4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</row>
    <row r="158" spans="1:60" x14ac:dyDescent="0.4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</row>
    <row r="159" spans="1:60" x14ac:dyDescent="0.4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</row>
    <row r="160" spans="1:60" x14ac:dyDescent="0.4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1:60" x14ac:dyDescent="0.4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</row>
    <row r="162" spans="1:60" x14ac:dyDescent="0.4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</row>
    <row r="163" spans="1:60" x14ac:dyDescent="0.4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</row>
    <row r="164" spans="1:60" x14ac:dyDescent="0.4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</row>
    <row r="165" spans="1:60" x14ac:dyDescent="0.4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</row>
    <row r="166" spans="1:60" x14ac:dyDescent="0.4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</row>
    <row r="167" spans="1:60" x14ac:dyDescent="0.4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1:60" x14ac:dyDescent="0.4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</row>
    <row r="169" spans="1:60" x14ac:dyDescent="0.4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</row>
    <row r="170" spans="1:60" x14ac:dyDescent="0.4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</row>
    <row r="171" spans="1:60" x14ac:dyDescent="0.4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</row>
    <row r="172" spans="1:60" x14ac:dyDescent="0.4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</row>
    <row r="173" spans="1:60" x14ac:dyDescent="0.4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</row>
    <row r="174" spans="1:60" x14ac:dyDescent="0.4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</row>
    <row r="175" spans="1:60" x14ac:dyDescent="0.4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</row>
    <row r="176" spans="1:60" x14ac:dyDescent="0.4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</row>
    <row r="177" spans="1:60" x14ac:dyDescent="0.4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</row>
    <row r="178" spans="1:60" x14ac:dyDescent="0.4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</row>
    <row r="179" spans="1:60" x14ac:dyDescent="0.4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</row>
    <row r="180" spans="1:60" x14ac:dyDescent="0.4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</row>
    <row r="181" spans="1:60" x14ac:dyDescent="0.4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</row>
    <row r="182" spans="1:60" x14ac:dyDescent="0.4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</row>
    <row r="183" spans="1:60" x14ac:dyDescent="0.4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</row>
    <row r="184" spans="1:60" x14ac:dyDescent="0.4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</row>
    <row r="185" spans="1:60" x14ac:dyDescent="0.4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</row>
    <row r="186" spans="1:60" x14ac:dyDescent="0.4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</row>
    <row r="187" spans="1:60" x14ac:dyDescent="0.4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</row>
    <row r="188" spans="1:60" x14ac:dyDescent="0.4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</row>
    <row r="189" spans="1:60" x14ac:dyDescent="0.4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</row>
    <row r="190" spans="1:60" x14ac:dyDescent="0.4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</row>
    <row r="191" spans="1:60" x14ac:dyDescent="0.4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</row>
    <row r="192" spans="1:60" x14ac:dyDescent="0.4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</row>
    <row r="193" spans="1:60" x14ac:dyDescent="0.4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</row>
    <row r="194" spans="1:60" x14ac:dyDescent="0.4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</row>
    <row r="195" spans="1:60" x14ac:dyDescent="0.4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1:60" x14ac:dyDescent="0.4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1:60" x14ac:dyDescent="0.4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1:60" x14ac:dyDescent="0.4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spans="1:60" x14ac:dyDescent="0.4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</row>
    <row r="200" spans="1:60" x14ac:dyDescent="0.4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</row>
    <row r="201" spans="1:60" x14ac:dyDescent="0.4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</row>
    <row r="202" spans="1:60" x14ac:dyDescent="0.4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1:60" x14ac:dyDescent="0.4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1:60" x14ac:dyDescent="0.4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1:60" x14ac:dyDescent="0.4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1:60" x14ac:dyDescent="0.4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1:60" x14ac:dyDescent="0.4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1:60" x14ac:dyDescent="0.4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1:60" x14ac:dyDescent="0.4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1:60" x14ac:dyDescent="0.4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1:60" x14ac:dyDescent="0.4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1:60" x14ac:dyDescent="0.4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1:60" x14ac:dyDescent="0.4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1:60" x14ac:dyDescent="0.4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1:60" x14ac:dyDescent="0.4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1:60" x14ac:dyDescent="0.4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1:60" x14ac:dyDescent="0.4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1:60" x14ac:dyDescent="0.4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1:60" x14ac:dyDescent="0.4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</row>
    <row r="220" spans="1:60" x14ac:dyDescent="0.4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1:60" x14ac:dyDescent="0.4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2" spans="1:60" x14ac:dyDescent="0.4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</row>
    <row r="223" spans="1:60" x14ac:dyDescent="0.4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</row>
    <row r="224" spans="1:60" x14ac:dyDescent="0.4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</row>
    <row r="225" spans="1:60" x14ac:dyDescent="0.4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</row>
    <row r="226" spans="1:60" x14ac:dyDescent="0.4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</row>
    <row r="227" spans="1:60" x14ac:dyDescent="0.4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</row>
    <row r="228" spans="1:60" x14ac:dyDescent="0.4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</row>
    <row r="229" spans="1:60" x14ac:dyDescent="0.4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</row>
    <row r="230" spans="1:60" x14ac:dyDescent="0.4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</row>
    <row r="231" spans="1:60" x14ac:dyDescent="0.4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</row>
    <row r="232" spans="1:60" x14ac:dyDescent="0.4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</row>
    <row r="233" spans="1:60" x14ac:dyDescent="0.4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</row>
    <row r="234" spans="1:60" x14ac:dyDescent="0.4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</row>
    <row r="235" spans="1:60" x14ac:dyDescent="0.4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</row>
    <row r="236" spans="1:60" x14ac:dyDescent="0.4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</row>
    <row r="237" spans="1:60" x14ac:dyDescent="0.4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</row>
    <row r="238" spans="1:60" x14ac:dyDescent="0.4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</row>
    <row r="239" spans="1:60" x14ac:dyDescent="0.4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</row>
    <row r="240" spans="1:60" x14ac:dyDescent="0.4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</row>
    <row r="241" spans="1:60" x14ac:dyDescent="0.4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</row>
    <row r="242" spans="1:60" x14ac:dyDescent="0.4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</row>
    <row r="243" spans="1:60" x14ac:dyDescent="0.4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</row>
    <row r="244" spans="1:60" x14ac:dyDescent="0.4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</row>
    <row r="245" spans="1:60" x14ac:dyDescent="0.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</row>
    <row r="246" spans="1:60" x14ac:dyDescent="0.4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</row>
    <row r="247" spans="1:60" x14ac:dyDescent="0.4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</row>
    <row r="248" spans="1:60" x14ac:dyDescent="0.4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</row>
    <row r="249" spans="1:60" x14ac:dyDescent="0.4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</row>
    <row r="250" spans="1:60" x14ac:dyDescent="0.4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</row>
    <row r="251" spans="1:60" x14ac:dyDescent="0.4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</row>
    <row r="252" spans="1:60" x14ac:dyDescent="0.4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</row>
    <row r="253" spans="1:60" x14ac:dyDescent="0.4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</row>
    <row r="254" spans="1:60" x14ac:dyDescent="0.4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</row>
    <row r="255" spans="1:60" x14ac:dyDescent="0.4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</row>
    <row r="256" spans="1:60" x14ac:dyDescent="0.4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</row>
    <row r="257" spans="1:60" x14ac:dyDescent="0.4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</row>
    <row r="258" spans="1:60" x14ac:dyDescent="0.4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</row>
    <row r="259" spans="1:60" x14ac:dyDescent="0.4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</row>
    <row r="260" spans="1:60" x14ac:dyDescent="0.4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</row>
    <row r="261" spans="1:60" x14ac:dyDescent="0.4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</row>
    <row r="262" spans="1:60" x14ac:dyDescent="0.4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</row>
    <row r="263" spans="1:60" x14ac:dyDescent="0.4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</row>
    <row r="264" spans="1:60" x14ac:dyDescent="0.4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</row>
    <row r="265" spans="1:60" x14ac:dyDescent="0.4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</row>
    <row r="266" spans="1:60" x14ac:dyDescent="0.4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</row>
    <row r="267" spans="1:60" x14ac:dyDescent="0.4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</row>
    <row r="268" spans="1:60" x14ac:dyDescent="0.4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</row>
    <row r="269" spans="1:60" x14ac:dyDescent="0.4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</row>
    <row r="270" spans="1:60" x14ac:dyDescent="0.4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</row>
    <row r="271" spans="1:60" x14ac:dyDescent="0.4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</row>
    <row r="272" spans="1:60" x14ac:dyDescent="0.4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</row>
    <row r="273" spans="1:60" x14ac:dyDescent="0.4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</row>
    <row r="274" spans="1:60" x14ac:dyDescent="0.4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</row>
    <row r="275" spans="1:60" x14ac:dyDescent="0.4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</row>
    <row r="276" spans="1:60" x14ac:dyDescent="0.4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</row>
    <row r="277" spans="1:60" x14ac:dyDescent="0.4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</row>
    <row r="278" spans="1:60" x14ac:dyDescent="0.4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</row>
    <row r="279" spans="1:60" x14ac:dyDescent="0.4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</row>
    <row r="280" spans="1:60" x14ac:dyDescent="0.4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</row>
    <row r="281" spans="1:60" x14ac:dyDescent="0.4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</row>
    <row r="282" spans="1:60" x14ac:dyDescent="0.4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</row>
    <row r="283" spans="1:60" x14ac:dyDescent="0.4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</row>
    <row r="284" spans="1:60" x14ac:dyDescent="0.4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</row>
    <row r="285" spans="1:60" x14ac:dyDescent="0.4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</row>
    <row r="286" spans="1:60" x14ac:dyDescent="0.4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</row>
    <row r="287" spans="1:60" x14ac:dyDescent="0.4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</row>
    <row r="288" spans="1:60" x14ac:dyDescent="0.4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</row>
    <row r="289" spans="1:60" x14ac:dyDescent="0.4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</row>
    <row r="290" spans="1:60" x14ac:dyDescent="0.4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</row>
    <row r="291" spans="1:60" x14ac:dyDescent="0.4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</row>
    <row r="292" spans="1:60" x14ac:dyDescent="0.4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</row>
    <row r="293" spans="1:60" x14ac:dyDescent="0.4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</row>
    <row r="294" spans="1:60" x14ac:dyDescent="0.4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</row>
    <row r="295" spans="1:60" x14ac:dyDescent="0.4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</row>
    <row r="296" spans="1:60" x14ac:dyDescent="0.4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</row>
    <row r="297" spans="1:60" x14ac:dyDescent="0.4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</row>
    <row r="298" spans="1:60" x14ac:dyDescent="0.4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</row>
    <row r="299" spans="1:60" x14ac:dyDescent="0.4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</row>
    <row r="300" spans="1:60" x14ac:dyDescent="0.4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</row>
    <row r="301" spans="1:60" x14ac:dyDescent="0.4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</row>
    <row r="302" spans="1:60" x14ac:dyDescent="0.4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</row>
    <row r="303" spans="1:60" x14ac:dyDescent="0.4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</row>
    <row r="304" spans="1:60" x14ac:dyDescent="0.4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</row>
    <row r="305" spans="1:60" x14ac:dyDescent="0.4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</row>
    <row r="306" spans="1:60" x14ac:dyDescent="0.4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</row>
    <row r="307" spans="1:60" x14ac:dyDescent="0.4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</row>
    <row r="308" spans="1:60" x14ac:dyDescent="0.4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</row>
    <row r="309" spans="1:60" x14ac:dyDescent="0.4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</row>
    <row r="310" spans="1:60" x14ac:dyDescent="0.4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</row>
    <row r="311" spans="1:60" x14ac:dyDescent="0.4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</row>
    <row r="312" spans="1:60" x14ac:dyDescent="0.4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</row>
    <row r="313" spans="1:60" x14ac:dyDescent="0.4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</row>
    <row r="314" spans="1:60" x14ac:dyDescent="0.4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</row>
    <row r="315" spans="1:60" x14ac:dyDescent="0.4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</row>
    <row r="316" spans="1:60" x14ac:dyDescent="0.4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</row>
    <row r="317" spans="1:60" x14ac:dyDescent="0.4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</row>
    <row r="318" spans="1:60" x14ac:dyDescent="0.4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</row>
    <row r="319" spans="1:60" x14ac:dyDescent="0.4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</row>
    <row r="320" spans="1:60" x14ac:dyDescent="0.4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</row>
    <row r="321" spans="1:60" x14ac:dyDescent="0.4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</row>
    <row r="322" spans="1:60" x14ac:dyDescent="0.4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</row>
    <row r="323" spans="1:60" x14ac:dyDescent="0.4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</row>
    <row r="324" spans="1:60" x14ac:dyDescent="0.4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</row>
    <row r="325" spans="1:60" x14ac:dyDescent="0.4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</row>
    <row r="326" spans="1:60" x14ac:dyDescent="0.4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</row>
    <row r="327" spans="1:60" x14ac:dyDescent="0.4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</row>
    <row r="328" spans="1:60" x14ac:dyDescent="0.4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</row>
    <row r="329" spans="1:60" x14ac:dyDescent="0.4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</row>
    <row r="330" spans="1:60" x14ac:dyDescent="0.4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</row>
    <row r="331" spans="1:60" x14ac:dyDescent="0.4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</row>
    <row r="332" spans="1:60" x14ac:dyDescent="0.4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</row>
    <row r="333" spans="1:60" x14ac:dyDescent="0.4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</row>
    <row r="334" spans="1:60" x14ac:dyDescent="0.4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</row>
    <row r="335" spans="1:60" x14ac:dyDescent="0.4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</row>
    <row r="336" spans="1:60" x14ac:dyDescent="0.4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</row>
    <row r="337" spans="1:60" x14ac:dyDescent="0.4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</row>
    <row r="338" spans="1:60" x14ac:dyDescent="0.4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</row>
    <row r="339" spans="1:60" x14ac:dyDescent="0.4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</row>
    <row r="340" spans="1:60" x14ac:dyDescent="0.4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</row>
    <row r="341" spans="1:60" x14ac:dyDescent="0.4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</row>
    <row r="342" spans="1:60" x14ac:dyDescent="0.4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</row>
    <row r="343" spans="1:60" x14ac:dyDescent="0.4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</row>
    <row r="344" spans="1:60" x14ac:dyDescent="0.4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</row>
    <row r="345" spans="1:60" x14ac:dyDescent="0.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</row>
    <row r="346" spans="1:60" x14ac:dyDescent="0.4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</row>
    <row r="347" spans="1:60" x14ac:dyDescent="0.4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</row>
    <row r="348" spans="1:60" x14ac:dyDescent="0.4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</row>
    <row r="349" spans="1:60" x14ac:dyDescent="0.4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</row>
    <row r="350" spans="1:60" x14ac:dyDescent="0.4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</row>
    <row r="351" spans="1:60" x14ac:dyDescent="0.4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</row>
    <row r="352" spans="1:60" x14ac:dyDescent="0.4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</row>
    <row r="353" spans="1:60" x14ac:dyDescent="0.4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</row>
    <row r="354" spans="1:60" x14ac:dyDescent="0.4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</row>
    <row r="355" spans="1:60" x14ac:dyDescent="0.4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</row>
    <row r="356" spans="1:60" x14ac:dyDescent="0.4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</row>
    <row r="357" spans="1:60" x14ac:dyDescent="0.4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</row>
    <row r="358" spans="1:60" x14ac:dyDescent="0.4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</row>
    <row r="359" spans="1:60" x14ac:dyDescent="0.4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</row>
    <row r="360" spans="1:60" x14ac:dyDescent="0.4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</row>
    <row r="361" spans="1:60" x14ac:dyDescent="0.4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</row>
    <row r="362" spans="1:60" x14ac:dyDescent="0.4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</row>
    <row r="363" spans="1:60" x14ac:dyDescent="0.4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</row>
    <row r="364" spans="1:60" x14ac:dyDescent="0.4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</row>
    <row r="365" spans="1:60" x14ac:dyDescent="0.4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</row>
    <row r="366" spans="1:60" x14ac:dyDescent="0.4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</row>
    <row r="367" spans="1:60" x14ac:dyDescent="0.4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</row>
    <row r="368" spans="1:60" x14ac:dyDescent="0.4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</row>
    <row r="369" spans="1:60" x14ac:dyDescent="0.4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</row>
    <row r="370" spans="1:60" x14ac:dyDescent="0.4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</row>
    <row r="371" spans="1:60" x14ac:dyDescent="0.4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</row>
    <row r="372" spans="1:60" x14ac:dyDescent="0.4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</row>
    <row r="373" spans="1:60" x14ac:dyDescent="0.4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</row>
    <row r="374" spans="1:60" x14ac:dyDescent="0.4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</row>
    <row r="375" spans="1:60" x14ac:dyDescent="0.4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</row>
    <row r="376" spans="1:60" x14ac:dyDescent="0.4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</row>
    <row r="377" spans="1:60" x14ac:dyDescent="0.4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</row>
    <row r="378" spans="1:60" x14ac:dyDescent="0.4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</row>
    <row r="379" spans="1:60" x14ac:dyDescent="0.4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</row>
    <row r="380" spans="1:60" x14ac:dyDescent="0.4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</row>
    <row r="381" spans="1:60" x14ac:dyDescent="0.4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</row>
    <row r="382" spans="1:60" x14ac:dyDescent="0.4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</row>
    <row r="383" spans="1:60" x14ac:dyDescent="0.4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</row>
    <row r="384" spans="1:60" x14ac:dyDescent="0.4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</row>
    <row r="385" spans="1:60" x14ac:dyDescent="0.4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</row>
    <row r="386" spans="1:60" x14ac:dyDescent="0.4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</row>
    <row r="387" spans="1:60" x14ac:dyDescent="0.4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</row>
    <row r="388" spans="1:60" x14ac:dyDescent="0.4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</row>
    <row r="389" spans="1:60" x14ac:dyDescent="0.4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</row>
    <row r="390" spans="1:60" x14ac:dyDescent="0.4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</row>
    <row r="391" spans="1:60" x14ac:dyDescent="0.4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</row>
    <row r="392" spans="1:60" x14ac:dyDescent="0.4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</row>
    <row r="393" spans="1:60" x14ac:dyDescent="0.4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</row>
    <row r="394" spans="1:60" x14ac:dyDescent="0.4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</row>
    <row r="395" spans="1:60" x14ac:dyDescent="0.4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</row>
    <row r="396" spans="1:60" x14ac:dyDescent="0.4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</row>
    <row r="397" spans="1:60" x14ac:dyDescent="0.4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</row>
    <row r="398" spans="1:60" x14ac:dyDescent="0.4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</row>
    <row r="399" spans="1:60" x14ac:dyDescent="0.4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</row>
    <row r="400" spans="1:60" x14ac:dyDescent="0.4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</row>
    <row r="401" spans="1:60" x14ac:dyDescent="0.4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</row>
    <row r="402" spans="1:60" x14ac:dyDescent="0.4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</row>
    <row r="403" spans="1:60" x14ac:dyDescent="0.4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</row>
    <row r="404" spans="1:60" x14ac:dyDescent="0.4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</row>
    <row r="405" spans="1:60" x14ac:dyDescent="0.4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</row>
    <row r="406" spans="1:60" x14ac:dyDescent="0.4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</row>
    <row r="407" spans="1:60" x14ac:dyDescent="0.4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</row>
    <row r="408" spans="1:60" x14ac:dyDescent="0.4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</row>
    <row r="409" spans="1:60" x14ac:dyDescent="0.4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</row>
    <row r="410" spans="1:60" x14ac:dyDescent="0.4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</row>
    <row r="411" spans="1:60" x14ac:dyDescent="0.4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</row>
    <row r="412" spans="1:60" x14ac:dyDescent="0.4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</row>
    <row r="413" spans="1:60" x14ac:dyDescent="0.4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</row>
    <row r="414" spans="1:60" x14ac:dyDescent="0.4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</row>
    <row r="415" spans="1:60" x14ac:dyDescent="0.4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</row>
    <row r="416" spans="1:60" x14ac:dyDescent="0.4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</row>
    <row r="417" spans="1:60" x14ac:dyDescent="0.4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</row>
    <row r="418" spans="1:60" x14ac:dyDescent="0.4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</row>
    <row r="419" spans="1:60" x14ac:dyDescent="0.4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</row>
    <row r="420" spans="1:60" x14ac:dyDescent="0.4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</row>
    <row r="421" spans="1:60" x14ac:dyDescent="0.4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</row>
    <row r="422" spans="1:60" x14ac:dyDescent="0.4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</row>
    <row r="423" spans="1:60" x14ac:dyDescent="0.4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</row>
    <row r="424" spans="1:60" x14ac:dyDescent="0.4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</row>
    <row r="425" spans="1:60" x14ac:dyDescent="0.4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</row>
    <row r="426" spans="1:60" x14ac:dyDescent="0.4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</row>
    <row r="427" spans="1:60" x14ac:dyDescent="0.4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</row>
    <row r="428" spans="1:60" x14ac:dyDescent="0.4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</row>
    <row r="429" spans="1:60" x14ac:dyDescent="0.4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</row>
    <row r="430" spans="1:60" x14ac:dyDescent="0.4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</row>
    <row r="431" spans="1:60" x14ac:dyDescent="0.4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</row>
    <row r="432" spans="1:60" x14ac:dyDescent="0.4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</row>
    <row r="433" spans="1:60" x14ac:dyDescent="0.4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</row>
    <row r="434" spans="1:60" x14ac:dyDescent="0.4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</row>
    <row r="435" spans="1:60" x14ac:dyDescent="0.4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</row>
    <row r="436" spans="1:60" x14ac:dyDescent="0.4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</row>
    <row r="437" spans="1:60" x14ac:dyDescent="0.4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</row>
    <row r="438" spans="1:60" x14ac:dyDescent="0.4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</row>
    <row r="439" spans="1:60" x14ac:dyDescent="0.4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</row>
    <row r="440" spans="1:60" x14ac:dyDescent="0.4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</row>
    <row r="441" spans="1:60" x14ac:dyDescent="0.4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</row>
    <row r="442" spans="1:60" x14ac:dyDescent="0.4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</row>
    <row r="443" spans="1:60" x14ac:dyDescent="0.4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</row>
    <row r="444" spans="1:60" x14ac:dyDescent="0.4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</row>
    <row r="445" spans="1:60" x14ac:dyDescent="0.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</row>
    <row r="446" spans="1:60" x14ac:dyDescent="0.4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</row>
    <row r="447" spans="1:60" x14ac:dyDescent="0.4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</row>
    <row r="448" spans="1:60" x14ac:dyDescent="0.4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</row>
    <row r="449" spans="1:60" x14ac:dyDescent="0.4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</row>
    <row r="450" spans="1:60" x14ac:dyDescent="0.4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</row>
    <row r="451" spans="1:60" x14ac:dyDescent="0.4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</row>
    <row r="452" spans="1:60" x14ac:dyDescent="0.4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</row>
    <row r="453" spans="1:60" x14ac:dyDescent="0.4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</row>
    <row r="454" spans="1:60" x14ac:dyDescent="0.4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</row>
    <row r="455" spans="1:60" x14ac:dyDescent="0.4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</row>
    <row r="456" spans="1:60" x14ac:dyDescent="0.4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</row>
    <row r="457" spans="1:60" x14ac:dyDescent="0.4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</row>
    <row r="458" spans="1:60" x14ac:dyDescent="0.4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</row>
    <row r="459" spans="1:60" x14ac:dyDescent="0.4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</row>
    <row r="460" spans="1:60" x14ac:dyDescent="0.4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</row>
    <row r="461" spans="1:60" x14ac:dyDescent="0.4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</row>
    <row r="462" spans="1:60" x14ac:dyDescent="0.4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</row>
    <row r="463" spans="1:60" x14ac:dyDescent="0.4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</row>
    <row r="464" spans="1:60" x14ac:dyDescent="0.4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</row>
    <row r="465" spans="1:60" x14ac:dyDescent="0.4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</row>
    <row r="466" spans="1:60" x14ac:dyDescent="0.4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</row>
    <row r="467" spans="1:60" x14ac:dyDescent="0.4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</row>
    <row r="468" spans="1:60" x14ac:dyDescent="0.4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</row>
    <row r="469" spans="1:60" x14ac:dyDescent="0.4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</row>
    <row r="470" spans="1:60" x14ac:dyDescent="0.4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</row>
    <row r="471" spans="1:60" x14ac:dyDescent="0.4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</row>
    <row r="472" spans="1:60" x14ac:dyDescent="0.4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</row>
    <row r="473" spans="1:60" x14ac:dyDescent="0.4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</row>
    <row r="474" spans="1:60" x14ac:dyDescent="0.4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</row>
    <row r="475" spans="1:60" x14ac:dyDescent="0.4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</row>
    <row r="476" spans="1:60" x14ac:dyDescent="0.4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</row>
    <row r="477" spans="1:60" x14ac:dyDescent="0.4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</row>
    <row r="478" spans="1:60" x14ac:dyDescent="0.4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</row>
    <row r="479" spans="1:60" x14ac:dyDescent="0.4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</row>
    <row r="480" spans="1:60" x14ac:dyDescent="0.4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</row>
    <row r="481" spans="1:60" x14ac:dyDescent="0.4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</row>
    <row r="482" spans="1:60" x14ac:dyDescent="0.4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</row>
    <row r="483" spans="1:60" x14ac:dyDescent="0.4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</row>
    <row r="484" spans="1:60" x14ac:dyDescent="0.4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</row>
    <row r="485" spans="1:60" x14ac:dyDescent="0.4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</row>
    <row r="486" spans="1:60" x14ac:dyDescent="0.4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</row>
    <row r="487" spans="1:60" x14ac:dyDescent="0.4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</row>
    <row r="488" spans="1:60" x14ac:dyDescent="0.4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</row>
    <row r="489" spans="1:60" x14ac:dyDescent="0.4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</row>
    <row r="490" spans="1:60" x14ac:dyDescent="0.4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</row>
    <row r="491" spans="1:60" x14ac:dyDescent="0.4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</row>
    <row r="492" spans="1:60" x14ac:dyDescent="0.4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</row>
    <row r="493" spans="1:60" x14ac:dyDescent="0.4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</row>
    <row r="494" spans="1:60" x14ac:dyDescent="0.4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</row>
    <row r="495" spans="1:60" x14ac:dyDescent="0.4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</row>
    <row r="496" spans="1:60" x14ac:dyDescent="0.4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</row>
    <row r="497" spans="1:60" x14ac:dyDescent="0.4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</row>
    <row r="498" spans="1:60" x14ac:dyDescent="0.4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</row>
    <row r="499" spans="1:60" x14ac:dyDescent="0.4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</row>
    <row r="500" spans="1:60" x14ac:dyDescent="0.4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</row>
    <row r="501" spans="1:60" x14ac:dyDescent="0.4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</row>
    <row r="502" spans="1:60" x14ac:dyDescent="0.4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</row>
    <row r="503" spans="1:60" x14ac:dyDescent="0.4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</row>
    <row r="504" spans="1:60" x14ac:dyDescent="0.4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</row>
    <row r="505" spans="1:60" x14ac:dyDescent="0.4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</row>
    <row r="506" spans="1:60" x14ac:dyDescent="0.4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</row>
    <row r="507" spans="1:60" x14ac:dyDescent="0.4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</row>
    <row r="508" spans="1:60" x14ac:dyDescent="0.4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</row>
    <row r="509" spans="1:60" x14ac:dyDescent="0.4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</row>
    <row r="510" spans="1:60" x14ac:dyDescent="0.4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</row>
    <row r="511" spans="1:60" x14ac:dyDescent="0.4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</row>
    <row r="512" spans="1:60" x14ac:dyDescent="0.4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</row>
    <row r="513" spans="1:60" x14ac:dyDescent="0.4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</row>
    <row r="514" spans="1:60" x14ac:dyDescent="0.4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</row>
    <row r="515" spans="1:60" x14ac:dyDescent="0.4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</row>
    <row r="516" spans="1:60" x14ac:dyDescent="0.4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</row>
    <row r="517" spans="1:60" x14ac:dyDescent="0.4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</row>
    <row r="518" spans="1:60" x14ac:dyDescent="0.4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</row>
    <row r="519" spans="1:60" x14ac:dyDescent="0.4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</row>
    <row r="520" spans="1:60" x14ac:dyDescent="0.4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</row>
    <row r="521" spans="1:60" x14ac:dyDescent="0.4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</row>
    <row r="522" spans="1:60" x14ac:dyDescent="0.4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</row>
    <row r="523" spans="1:60" x14ac:dyDescent="0.4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</row>
    <row r="524" spans="1:60" x14ac:dyDescent="0.4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</row>
    <row r="525" spans="1:60" x14ac:dyDescent="0.4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</row>
    <row r="526" spans="1:60" x14ac:dyDescent="0.4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</row>
    <row r="527" spans="1:60" x14ac:dyDescent="0.4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</row>
    <row r="528" spans="1:60" x14ac:dyDescent="0.4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</row>
    <row r="529" spans="1:60" x14ac:dyDescent="0.4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</row>
    <row r="530" spans="1:60" x14ac:dyDescent="0.4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</row>
    <row r="531" spans="1:60" x14ac:dyDescent="0.4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</row>
    <row r="532" spans="1:60" x14ac:dyDescent="0.4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</row>
    <row r="533" spans="1:60" x14ac:dyDescent="0.4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</row>
    <row r="534" spans="1:60" x14ac:dyDescent="0.4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</row>
    <row r="535" spans="1:60" x14ac:dyDescent="0.4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</row>
    <row r="536" spans="1:60" x14ac:dyDescent="0.4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</row>
    <row r="537" spans="1:60" x14ac:dyDescent="0.4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</row>
    <row r="538" spans="1:60" x14ac:dyDescent="0.4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</row>
    <row r="539" spans="1:60" x14ac:dyDescent="0.4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</row>
    <row r="540" spans="1:60" x14ac:dyDescent="0.4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</row>
    <row r="541" spans="1:60" x14ac:dyDescent="0.4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</row>
    <row r="542" spans="1:60" x14ac:dyDescent="0.4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</row>
    <row r="543" spans="1:60" x14ac:dyDescent="0.4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</row>
    <row r="544" spans="1:60" x14ac:dyDescent="0.4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</row>
    <row r="545" spans="1:60" x14ac:dyDescent="0.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</row>
    <row r="546" spans="1:60" x14ac:dyDescent="0.4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</row>
    <row r="547" spans="1:60" x14ac:dyDescent="0.4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</row>
    <row r="548" spans="1:60" x14ac:dyDescent="0.4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</row>
    <row r="549" spans="1:60" x14ac:dyDescent="0.4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</row>
    <row r="550" spans="1:60" x14ac:dyDescent="0.4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</row>
    <row r="551" spans="1:60" x14ac:dyDescent="0.4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</row>
    <row r="552" spans="1:60" x14ac:dyDescent="0.4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</row>
    <row r="553" spans="1:60" x14ac:dyDescent="0.4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</row>
    <row r="554" spans="1:60" x14ac:dyDescent="0.4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</row>
    <row r="555" spans="1:60" x14ac:dyDescent="0.4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</row>
    <row r="556" spans="1:60" x14ac:dyDescent="0.4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</row>
    <row r="557" spans="1:60" x14ac:dyDescent="0.4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</row>
    <row r="558" spans="1:60" x14ac:dyDescent="0.4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</row>
    <row r="559" spans="1:60" x14ac:dyDescent="0.4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</row>
    <row r="560" spans="1:60" x14ac:dyDescent="0.4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</row>
    <row r="561" spans="1:60" x14ac:dyDescent="0.4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</row>
    <row r="562" spans="1:60" x14ac:dyDescent="0.4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</row>
    <row r="563" spans="1:60" x14ac:dyDescent="0.4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</row>
    <row r="564" spans="1:60" x14ac:dyDescent="0.4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</row>
    <row r="565" spans="1:60" x14ac:dyDescent="0.4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</row>
    <row r="566" spans="1:60" x14ac:dyDescent="0.4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</row>
    <row r="567" spans="1:60" x14ac:dyDescent="0.4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</row>
    <row r="568" spans="1:60" x14ac:dyDescent="0.4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</row>
    <row r="569" spans="1:60" x14ac:dyDescent="0.4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</row>
    <row r="570" spans="1:60" x14ac:dyDescent="0.4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</row>
    <row r="571" spans="1:60" x14ac:dyDescent="0.4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</row>
    <row r="572" spans="1:60" x14ac:dyDescent="0.4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</row>
    <row r="573" spans="1:60" x14ac:dyDescent="0.4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</row>
    <row r="574" spans="1:60" x14ac:dyDescent="0.4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</row>
    <row r="575" spans="1:60" x14ac:dyDescent="0.4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</row>
    <row r="576" spans="1:60" x14ac:dyDescent="0.4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</row>
    <row r="577" spans="1:60" x14ac:dyDescent="0.4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</row>
    <row r="578" spans="1:60" x14ac:dyDescent="0.4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</row>
    <row r="579" spans="1:60" x14ac:dyDescent="0.4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</row>
    <row r="580" spans="1:60" x14ac:dyDescent="0.4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</row>
    <row r="581" spans="1:60" x14ac:dyDescent="0.4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</row>
    <row r="582" spans="1:60" x14ac:dyDescent="0.4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</row>
    <row r="583" spans="1:60" x14ac:dyDescent="0.4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</row>
    <row r="584" spans="1:60" x14ac:dyDescent="0.4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</row>
    <row r="585" spans="1:60" x14ac:dyDescent="0.4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</row>
    <row r="586" spans="1:60" x14ac:dyDescent="0.4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</row>
    <row r="587" spans="1:60" x14ac:dyDescent="0.4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</row>
    <row r="588" spans="1:60" x14ac:dyDescent="0.4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</row>
    <row r="589" spans="1:60" x14ac:dyDescent="0.4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</row>
    <row r="590" spans="1:60" x14ac:dyDescent="0.4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</row>
    <row r="591" spans="1:60" x14ac:dyDescent="0.4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</row>
    <row r="592" spans="1:60" x14ac:dyDescent="0.4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</row>
    <row r="593" spans="1:60" x14ac:dyDescent="0.4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</row>
    <row r="594" spans="1:60" x14ac:dyDescent="0.4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</row>
    <row r="595" spans="1:60" x14ac:dyDescent="0.4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</row>
    <row r="596" spans="1:60" x14ac:dyDescent="0.4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</row>
    <row r="597" spans="1:60" x14ac:dyDescent="0.4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</row>
    <row r="598" spans="1:60" x14ac:dyDescent="0.4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</row>
    <row r="599" spans="1:60" x14ac:dyDescent="0.4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</row>
    <row r="600" spans="1:60" x14ac:dyDescent="0.4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</row>
    <row r="601" spans="1:60" x14ac:dyDescent="0.4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</row>
    <row r="602" spans="1:60" x14ac:dyDescent="0.4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</row>
    <row r="603" spans="1:60" x14ac:dyDescent="0.4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</row>
    <row r="604" spans="1:60" x14ac:dyDescent="0.4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</row>
    <row r="605" spans="1:60" x14ac:dyDescent="0.4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</row>
    <row r="606" spans="1:60" x14ac:dyDescent="0.4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</row>
    <row r="607" spans="1:60" x14ac:dyDescent="0.4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</row>
    <row r="608" spans="1:60" x14ac:dyDescent="0.4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</row>
    <row r="609" spans="1:60" x14ac:dyDescent="0.4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</row>
    <row r="610" spans="1:60" x14ac:dyDescent="0.4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</row>
    <row r="611" spans="1:60" x14ac:dyDescent="0.4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</row>
    <row r="612" spans="1:60" x14ac:dyDescent="0.4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</row>
    <row r="613" spans="1:60" x14ac:dyDescent="0.4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</row>
    <row r="614" spans="1:60" x14ac:dyDescent="0.4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</row>
    <row r="615" spans="1:60" x14ac:dyDescent="0.4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</row>
    <row r="616" spans="1:60" x14ac:dyDescent="0.4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</row>
    <row r="617" spans="1:60" x14ac:dyDescent="0.4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</row>
    <row r="618" spans="1:60" x14ac:dyDescent="0.4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</row>
    <row r="619" spans="1:60" x14ac:dyDescent="0.4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</row>
    <row r="620" spans="1:60" x14ac:dyDescent="0.4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</row>
    <row r="621" spans="1:60" x14ac:dyDescent="0.4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</row>
    <row r="622" spans="1:60" x14ac:dyDescent="0.4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</row>
    <row r="623" spans="1:60" x14ac:dyDescent="0.4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</row>
    <row r="624" spans="1:60" x14ac:dyDescent="0.4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</row>
    <row r="625" spans="1:60" x14ac:dyDescent="0.4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</row>
    <row r="626" spans="1:60" x14ac:dyDescent="0.4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</row>
    <row r="627" spans="1:60" x14ac:dyDescent="0.4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</row>
    <row r="628" spans="1:60" x14ac:dyDescent="0.4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</row>
    <row r="629" spans="1:60" x14ac:dyDescent="0.4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</row>
    <row r="630" spans="1:60" x14ac:dyDescent="0.4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</row>
    <row r="631" spans="1:60" x14ac:dyDescent="0.4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</row>
    <row r="632" spans="1:60" x14ac:dyDescent="0.4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</row>
    <row r="633" spans="1:60" x14ac:dyDescent="0.4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</row>
    <row r="634" spans="1:60" x14ac:dyDescent="0.4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</row>
    <row r="635" spans="1:60" x14ac:dyDescent="0.4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</row>
    <row r="636" spans="1:60" x14ac:dyDescent="0.4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</row>
    <row r="637" spans="1:60" x14ac:dyDescent="0.4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</row>
    <row r="638" spans="1:60" x14ac:dyDescent="0.4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</row>
    <row r="639" spans="1:60" x14ac:dyDescent="0.4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</row>
    <row r="640" spans="1:60" x14ac:dyDescent="0.4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</row>
    <row r="641" spans="1:60" x14ac:dyDescent="0.4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</row>
    <row r="642" spans="1:60" x14ac:dyDescent="0.4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</row>
    <row r="643" spans="1:60" x14ac:dyDescent="0.4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</row>
    <row r="644" spans="1:60" x14ac:dyDescent="0.4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</row>
    <row r="645" spans="1:60" x14ac:dyDescent="0.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</row>
    <row r="646" spans="1:60" x14ac:dyDescent="0.4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</row>
    <row r="647" spans="1:60" x14ac:dyDescent="0.4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</row>
    <row r="648" spans="1:60" x14ac:dyDescent="0.4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</row>
    <row r="649" spans="1:60" x14ac:dyDescent="0.4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</row>
    <row r="650" spans="1:60" x14ac:dyDescent="0.4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</row>
    <row r="651" spans="1:60" x14ac:dyDescent="0.4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</row>
    <row r="652" spans="1:60" x14ac:dyDescent="0.4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</row>
    <row r="653" spans="1:60" x14ac:dyDescent="0.4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</row>
    <row r="654" spans="1:60" x14ac:dyDescent="0.4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</row>
    <row r="655" spans="1:60" x14ac:dyDescent="0.4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</row>
    <row r="656" spans="1:60" x14ac:dyDescent="0.4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</row>
    <row r="657" spans="1:60" x14ac:dyDescent="0.4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</row>
    <row r="658" spans="1:60" x14ac:dyDescent="0.4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</row>
    <row r="659" spans="1:60" x14ac:dyDescent="0.4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</row>
    <row r="660" spans="1:60" x14ac:dyDescent="0.4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</row>
    <row r="661" spans="1:60" x14ac:dyDescent="0.4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</row>
    <row r="662" spans="1:60" x14ac:dyDescent="0.4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</row>
    <row r="663" spans="1:60" x14ac:dyDescent="0.4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</row>
    <row r="664" spans="1:60" x14ac:dyDescent="0.4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</row>
    <row r="665" spans="1:60" x14ac:dyDescent="0.4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</row>
    <row r="666" spans="1:60" x14ac:dyDescent="0.4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</row>
    <row r="667" spans="1:60" x14ac:dyDescent="0.4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</row>
    <row r="668" spans="1:60" x14ac:dyDescent="0.4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</row>
    <row r="669" spans="1:60" x14ac:dyDescent="0.4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</row>
    <row r="670" spans="1:60" x14ac:dyDescent="0.4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</row>
    <row r="671" spans="1:60" x14ac:dyDescent="0.4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</row>
    <row r="672" spans="1:60" x14ac:dyDescent="0.4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</row>
    <row r="673" spans="1:60" x14ac:dyDescent="0.4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</row>
    <row r="674" spans="1:60" x14ac:dyDescent="0.4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</row>
    <row r="675" spans="1:60" x14ac:dyDescent="0.4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</row>
    <row r="676" spans="1:60" x14ac:dyDescent="0.4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</row>
    <row r="677" spans="1:60" x14ac:dyDescent="0.4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</row>
    <row r="678" spans="1:60" x14ac:dyDescent="0.4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</row>
    <row r="679" spans="1:60" x14ac:dyDescent="0.4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</row>
    <row r="680" spans="1:60" x14ac:dyDescent="0.4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</row>
    <row r="681" spans="1:60" x14ac:dyDescent="0.4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</row>
    <row r="682" spans="1:60" x14ac:dyDescent="0.4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</row>
    <row r="683" spans="1:60" x14ac:dyDescent="0.4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</row>
    <row r="684" spans="1:60" x14ac:dyDescent="0.4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</row>
    <row r="685" spans="1:60" x14ac:dyDescent="0.4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</row>
    <row r="686" spans="1:60" x14ac:dyDescent="0.4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</row>
    <row r="687" spans="1:60" x14ac:dyDescent="0.4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</row>
    <row r="688" spans="1:60" x14ac:dyDescent="0.4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</row>
    <row r="689" spans="1:60" x14ac:dyDescent="0.4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</row>
    <row r="690" spans="1:60" x14ac:dyDescent="0.4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</row>
    <row r="691" spans="1:60" x14ac:dyDescent="0.4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</row>
    <row r="692" spans="1:60" x14ac:dyDescent="0.4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</row>
    <row r="693" spans="1:60" x14ac:dyDescent="0.4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</row>
    <row r="694" spans="1:60" x14ac:dyDescent="0.4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</row>
    <row r="695" spans="1:60" x14ac:dyDescent="0.4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</row>
    <row r="696" spans="1:60" x14ac:dyDescent="0.4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</row>
    <row r="697" spans="1:60" x14ac:dyDescent="0.4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</row>
    <row r="698" spans="1:60" x14ac:dyDescent="0.4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</row>
    <row r="699" spans="1:60" x14ac:dyDescent="0.4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</row>
    <row r="700" spans="1:60" x14ac:dyDescent="0.4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</row>
    <row r="701" spans="1:60" x14ac:dyDescent="0.4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</row>
    <row r="702" spans="1:60" x14ac:dyDescent="0.4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</row>
    <row r="703" spans="1:60" x14ac:dyDescent="0.4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</row>
    <row r="704" spans="1:60" x14ac:dyDescent="0.4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</row>
    <row r="705" spans="1:60" x14ac:dyDescent="0.4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</row>
    <row r="706" spans="1:60" x14ac:dyDescent="0.4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</row>
    <row r="707" spans="1:60" x14ac:dyDescent="0.4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</row>
    <row r="708" spans="1:60" x14ac:dyDescent="0.4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</row>
    <row r="709" spans="1:60" x14ac:dyDescent="0.4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</row>
    <row r="710" spans="1:60" x14ac:dyDescent="0.4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</row>
    <row r="711" spans="1:60" x14ac:dyDescent="0.4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</row>
    <row r="712" spans="1:60" x14ac:dyDescent="0.4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</row>
    <row r="713" spans="1:60" x14ac:dyDescent="0.4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</row>
    <row r="714" spans="1:60" x14ac:dyDescent="0.4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</row>
    <row r="715" spans="1:60" x14ac:dyDescent="0.4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</row>
    <row r="716" spans="1:60" x14ac:dyDescent="0.4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</row>
    <row r="717" spans="1:60" x14ac:dyDescent="0.4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</row>
    <row r="718" spans="1:60" x14ac:dyDescent="0.4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</row>
    <row r="719" spans="1:60" x14ac:dyDescent="0.4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</row>
    <row r="720" spans="1:60" x14ac:dyDescent="0.4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</row>
    <row r="721" spans="1:60" x14ac:dyDescent="0.4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</row>
    <row r="722" spans="1:60" x14ac:dyDescent="0.4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</row>
    <row r="723" spans="1:60" x14ac:dyDescent="0.4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</row>
    <row r="724" spans="1:60" x14ac:dyDescent="0.4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</row>
    <row r="725" spans="1:60" x14ac:dyDescent="0.4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</row>
    <row r="726" spans="1:60" x14ac:dyDescent="0.4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</row>
    <row r="727" spans="1:60" x14ac:dyDescent="0.4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</row>
    <row r="728" spans="1:60" x14ac:dyDescent="0.4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</row>
    <row r="729" spans="1:60" x14ac:dyDescent="0.4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</row>
    <row r="730" spans="1:60" x14ac:dyDescent="0.4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</row>
    <row r="731" spans="1:60" x14ac:dyDescent="0.4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</row>
    <row r="732" spans="1:60" x14ac:dyDescent="0.4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</row>
    <row r="733" spans="1:60" x14ac:dyDescent="0.4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</row>
    <row r="734" spans="1:60" x14ac:dyDescent="0.4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</row>
    <row r="735" spans="1:60" x14ac:dyDescent="0.4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</row>
    <row r="736" spans="1:60" x14ac:dyDescent="0.4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</row>
    <row r="737" spans="1:60" x14ac:dyDescent="0.4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</row>
    <row r="738" spans="1:60" x14ac:dyDescent="0.4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</row>
    <row r="739" spans="1:60" x14ac:dyDescent="0.4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</row>
    <row r="740" spans="1:60" x14ac:dyDescent="0.4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</row>
    <row r="741" spans="1:60" x14ac:dyDescent="0.4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</row>
    <row r="742" spans="1:60" x14ac:dyDescent="0.4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</row>
    <row r="743" spans="1:60" x14ac:dyDescent="0.4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</row>
    <row r="744" spans="1:60" x14ac:dyDescent="0.4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</row>
    <row r="745" spans="1:60" x14ac:dyDescent="0.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</row>
    <row r="746" spans="1:60" x14ac:dyDescent="0.4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</row>
    <row r="747" spans="1:60" x14ac:dyDescent="0.4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</row>
    <row r="748" spans="1:60" x14ac:dyDescent="0.4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</row>
    <row r="749" spans="1:60" x14ac:dyDescent="0.4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</row>
    <row r="750" spans="1:60" x14ac:dyDescent="0.4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</row>
    <row r="751" spans="1:60" x14ac:dyDescent="0.4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</row>
    <row r="752" spans="1:60" x14ac:dyDescent="0.4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</row>
    <row r="753" spans="1:60" x14ac:dyDescent="0.4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</row>
    <row r="754" spans="1:60" x14ac:dyDescent="0.4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</row>
    <row r="755" spans="1:60" x14ac:dyDescent="0.4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</row>
    <row r="756" spans="1:60" x14ac:dyDescent="0.4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</row>
    <row r="757" spans="1:60" x14ac:dyDescent="0.4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</row>
    <row r="758" spans="1:60" x14ac:dyDescent="0.4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</row>
    <row r="759" spans="1:60" x14ac:dyDescent="0.4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</row>
    <row r="760" spans="1:60" x14ac:dyDescent="0.4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</row>
    <row r="761" spans="1:60" x14ac:dyDescent="0.4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</row>
    <row r="762" spans="1:60" x14ac:dyDescent="0.4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</row>
    <row r="763" spans="1:60" x14ac:dyDescent="0.4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</row>
    <row r="764" spans="1:60" x14ac:dyDescent="0.4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</row>
    <row r="765" spans="1:60" x14ac:dyDescent="0.4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</row>
    <row r="766" spans="1:60" x14ac:dyDescent="0.4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</row>
    <row r="767" spans="1:60" x14ac:dyDescent="0.4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</row>
    <row r="768" spans="1:60" x14ac:dyDescent="0.4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</row>
    <row r="769" spans="1:60" x14ac:dyDescent="0.4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</row>
    <row r="770" spans="1:60" x14ac:dyDescent="0.4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</row>
    <row r="771" spans="1:60" x14ac:dyDescent="0.4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</row>
    <row r="772" spans="1:60" x14ac:dyDescent="0.4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</row>
    <row r="773" spans="1:60" x14ac:dyDescent="0.4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</row>
    <row r="774" spans="1:60" x14ac:dyDescent="0.4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</row>
    <row r="775" spans="1:60" x14ac:dyDescent="0.4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</row>
    <row r="776" spans="1:60" x14ac:dyDescent="0.4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</row>
    <row r="777" spans="1:60" x14ac:dyDescent="0.4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</row>
    <row r="778" spans="1:60" x14ac:dyDescent="0.4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</row>
    <row r="779" spans="1:60" x14ac:dyDescent="0.4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</row>
    <row r="780" spans="1:60" x14ac:dyDescent="0.4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</row>
    <row r="781" spans="1:60" x14ac:dyDescent="0.4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</row>
    <row r="782" spans="1:60" x14ac:dyDescent="0.4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</row>
    <row r="783" spans="1:60" x14ac:dyDescent="0.4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</row>
    <row r="784" spans="1:60" x14ac:dyDescent="0.4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</row>
    <row r="785" spans="1:60" x14ac:dyDescent="0.4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</row>
    <row r="786" spans="1:60" x14ac:dyDescent="0.4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</row>
    <row r="787" spans="1:60" x14ac:dyDescent="0.4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</row>
    <row r="788" spans="1:60" x14ac:dyDescent="0.4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</row>
    <row r="789" spans="1:60" x14ac:dyDescent="0.4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</row>
    <row r="790" spans="1:60" x14ac:dyDescent="0.4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</row>
    <row r="791" spans="1:60" x14ac:dyDescent="0.4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</row>
    <row r="792" spans="1:60" x14ac:dyDescent="0.4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</row>
    <row r="793" spans="1:60" x14ac:dyDescent="0.4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</row>
    <row r="794" spans="1:60" x14ac:dyDescent="0.4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</row>
    <row r="795" spans="1:60" x14ac:dyDescent="0.4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</row>
    <row r="796" spans="1:60" x14ac:dyDescent="0.4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</row>
    <row r="797" spans="1:60" x14ac:dyDescent="0.4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</row>
    <row r="798" spans="1:60" x14ac:dyDescent="0.4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</row>
    <row r="799" spans="1:60" x14ac:dyDescent="0.4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</row>
    <row r="800" spans="1:60" x14ac:dyDescent="0.4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</row>
    <row r="801" spans="1:60" x14ac:dyDescent="0.4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</row>
    <row r="802" spans="1:60" x14ac:dyDescent="0.4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</row>
    <row r="803" spans="1:60" x14ac:dyDescent="0.4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</row>
    <row r="804" spans="1:60" x14ac:dyDescent="0.4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</row>
    <row r="805" spans="1:60" x14ac:dyDescent="0.4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</row>
    <row r="806" spans="1:60" x14ac:dyDescent="0.4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</row>
    <row r="807" spans="1:60" x14ac:dyDescent="0.4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</row>
    <row r="808" spans="1:60" x14ac:dyDescent="0.4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</row>
    <row r="809" spans="1:60" x14ac:dyDescent="0.4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</row>
    <row r="810" spans="1:60" x14ac:dyDescent="0.4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</row>
    <row r="811" spans="1:60" x14ac:dyDescent="0.4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</row>
    <row r="812" spans="1:60" x14ac:dyDescent="0.4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</row>
    <row r="813" spans="1:60" x14ac:dyDescent="0.4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</row>
    <row r="814" spans="1:60" x14ac:dyDescent="0.4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</row>
    <row r="815" spans="1:60" x14ac:dyDescent="0.4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</row>
    <row r="816" spans="1:60" x14ac:dyDescent="0.4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</row>
    <row r="817" spans="1:60" x14ac:dyDescent="0.4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</row>
    <row r="818" spans="1:60" x14ac:dyDescent="0.4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</row>
    <row r="819" spans="1:60" x14ac:dyDescent="0.4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</row>
    <row r="820" spans="1:60" x14ac:dyDescent="0.4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</row>
    <row r="821" spans="1:60" x14ac:dyDescent="0.4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</row>
    <row r="822" spans="1:60" x14ac:dyDescent="0.4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</row>
    <row r="823" spans="1:60" x14ac:dyDescent="0.4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</row>
    <row r="824" spans="1:60" x14ac:dyDescent="0.4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</row>
    <row r="825" spans="1:60" x14ac:dyDescent="0.4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</row>
    <row r="826" spans="1:60" x14ac:dyDescent="0.4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</row>
    <row r="827" spans="1:60" x14ac:dyDescent="0.4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</row>
    <row r="828" spans="1:60" x14ac:dyDescent="0.4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</row>
    <row r="829" spans="1:60" x14ac:dyDescent="0.4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</row>
    <row r="830" spans="1:60" x14ac:dyDescent="0.4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</row>
    <row r="831" spans="1:60" x14ac:dyDescent="0.4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</row>
    <row r="832" spans="1:60" x14ac:dyDescent="0.4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</row>
    <row r="833" spans="1:60" x14ac:dyDescent="0.4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</row>
    <row r="834" spans="1:60" x14ac:dyDescent="0.4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</row>
    <row r="835" spans="1:60" x14ac:dyDescent="0.4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</row>
    <row r="836" spans="1:60" x14ac:dyDescent="0.4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</row>
    <row r="837" spans="1:60" x14ac:dyDescent="0.4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</row>
    <row r="838" spans="1:60" x14ac:dyDescent="0.4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</row>
    <row r="839" spans="1:60" x14ac:dyDescent="0.4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</row>
    <row r="840" spans="1:60" x14ac:dyDescent="0.4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</row>
    <row r="841" spans="1:60" x14ac:dyDescent="0.4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</row>
    <row r="842" spans="1:60" x14ac:dyDescent="0.4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</row>
    <row r="843" spans="1:60" x14ac:dyDescent="0.4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</row>
    <row r="844" spans="1:60" x14ac:dyDescent="0.4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</row>
    <row r="845" spans="1:60" x14ac:dyDescent="0.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</row>
    <row r="846" spans="1:60" x14ac:dyDescent="0.4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</row>
    <row r="847" spans="1:60" x14ac:dyDescent="0.4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</row>
    <row r="848" spans="1:60" x14ac:dyDescent="0.4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</row>
    <row r="849" spans="1:60" x14ac:dyDescent="0.4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</row>
    <row r="850" spans="1:60" x14ac:dyDescent="0.4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</row>
    <row r="851" spans="1:60" x14ac:dyDescent="0.4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</row>
    <row r="852" spans="1:60" x14ac:dyDescent="0.4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</row>
    <row r="853" spans="1:60" x14ac:dyDescent="0.4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</row>
    <row r="854" spans="1:60" x14ac:dyDescent="0.4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</row>
    <row r="855" spans="1:60" x14ac:dyDescent="0.4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</row>
    <row r="856" spans="1:60" x14ac:dyDescent="0.4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</row>
    <row r="857" spans="1:60" x14ac:dyDescent="0.4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</row>
    <row r="858" spans="1:60" x14ac:dyDescent="0.4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</row>
    <row r="859" spans="1:60" x14ac:dyDescent="0.4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</row>
    <row r="860" spans="1:60" x14ac:dyDescent="0.4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</row>
    <row r="861" spans="1:60" x14ac:dyDescent="0.4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</row>
    <row r="862" spans="1:60" x14ac:dyDescent="0.4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</row>
    <row r="863" spans="1:60" x14ac:dyDescent="0.4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</row>
    <row r="864" spans="1:60" x14ac:dyDescent="0.4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</row>
    <row r="865" spans="1:60" x14ac:dyDescent="0.4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</row>
    <row r="866" spans="1:60" x14ac:dyDescent="0.4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</row>
    <row r="867" spans="1:60" x14ac:dyDescent="0.4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</row>
    <row r="868" spans="1:60" x14ac:dyDescent="0.4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</row>
    <row r="869" spans="1:60" x14ac:dyDescent="0.4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</row>
    <row r="870" spans="1:60" x14ac:dyDescent="0.4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</row>
    <row r="871" spans="1:60" x14ac:dyDescent="0.4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</row>
    <row r="872" spans="1:60" x14ac:dyDescent="0.4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</row>
    <row r="873" spans="1:60" x14ac:dyDescent="0.4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</row>
    <row r="874" spans="1:60" x14ac:dyDescent="0.4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</row>
    <row r="875" spans="1:60" x14ac:dyDescent="0.4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</row>
    <row r="876" spans="1:60" x14ac:dyDescent="0.4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</row>
    <row r="877" spans="1:60" x14ac:dyDescent="0.4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</row>
    <row r="878" spans="1:60" x14ac:dyDescent="0.4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</row>
    <row r="879" spans="1:60" x14ac:dyDescent="0.4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</row>
    <row r="880" spans="1:60" x14ac:dyDescent="0.4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</row>
    <row r="881" spans="1:60" x14ac:dyDescent="0.4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</row>
    <row r="882" spans="1:60" x14ac:dyDescent="0.4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</row>
    <row r="883" spans="1:60" x14ac:dyDescent="0.4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</row>
    <row r="884" spans="1:60" x14ac:dyDescent="0.4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</row>
    <row r="885" spans="1:60" x14ac:dyDescent="0.4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</row>
    <row r="886" spans="1:60" x14ac:dyDescent="0.4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</row>
    <row r="887" spans="1:60" x14ac:dyDescent="0.4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</row>
    <row r="888" spans="1:60" x14ac:dyDescent="0.4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</row>
    <row r="889" spans="1:60" x14ac:dyDescent="0.4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</row>
    <row r="890" spans="1:60" x14ac:dyDescent="0.4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</row>
    <row r="891" spans="1:60" x14ac:dyDescent="0.4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</row>
    <row r="892" spans="1:60" x14ac:dyDescent="0.4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</row>
    <row r="893" spans="1:60" x14ac:dyDescent="0.4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</row>
    <row r="894" spans="1:60" x14ac:dyDescent="0.4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</row>
    <row r="895" spans="1:60" x14ac:dyDescent="0.4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</row>
    <row r="896" spans="1:60" x14ac:dyDescent="0.4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</row>
    <row r="897" spans="1:60" x14ac:dyDescent="0.4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</row>
    <row r="898" spans="1:60" x14ac:dyDescent="0.4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</row>
    <row r="899" spans="1:60" x14ac:dyDescent="0.4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</row>
    <row r="900" spans="1:60" x14ac:dyDescent="0.4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</row>
    <row r="901" spans="1:60" x14ac:dyDescent="0.4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</row>
    <row r="902" spans="1:60" x14ac:dyDescent="0.4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</row>
    <row r="903" spans="1:60" x14ac:dyDescent="0.4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</row>
    <row r="904" spans="1:60" x14ac:dyDescent="0.4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</row>
    <row r="905" spans="1:60" x14ac:dyDescent="0.4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</row>
    <row r="906" spans="1:60" x14ac:dyDescent="0.4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</row>
    <row r="907" spans="1:60" x14ac:dyDescent="0.4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</row>
    <row r="908" spans="1:60" x14ac:dyDescent="0.4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</row>
    <row r="909" spans="1:60" x14ac:dyDescent="0.4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</row>
    <row r="910" spans="1:60" x14ac:dyDescent="0.4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</row>
    <row r="911" spans="1:60" x14ac:dyDescent="0.4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</row>
    <row r="912" spans="1:60" x14ac:dyDescent="0.4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</row>
    <row r="913" spans="1:60" x14ac:dyDescent="0.4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</row>
    <row r="914" spans="1:60" x14ac:dyDescent="0.4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</row>
    <row r="915" spans="1:60" x14ac:dyDescent="0.4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</row>
    <row r="916" spans="1:60" x14ac:dyDescent="0.4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</row>
    <row r="917" spans="1:60" x14ac:dyDescent="0.4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</row>
    <row r="918" spans="1:60" x14ac:dyDescent="0.4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</row>
    <row r="919" spans="1:60" x14ac:dyDescent="0.4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</row>
    <row r="920" spans="1:60" x14ac:dyDescent="0.4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</row>
    <row r="921" spans="1:60" x14ac:dyDescent="0.4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</row>
    <row r="922" spans="1:60" x14ac:dyDescent="0.4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</row>
    <row r="923" spans="1:60" x14ac:dyDescent="0.4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</row>
    <row r="924" spans="1:60" x14ac:dyDescent="0.4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</row>
    <row r="925" spans="1:60" x14ac:dyDescent="0.4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</row>
    <row r="926" spans="1:60" x14ac:dyDescent="0.4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</row>
    <row r="927" spans="1:60" x14ac:dyDescent="0.4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</row>
    <row r="928" spans="1:60" x14ac:dyDescent="0.4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</row>
    <row r="929" spans="1:60" x14ac:dyDescent="0.4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</row>
    <row r="930" spans="1:60" x14ac:dyDescent="0.4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</row>
    <row r="931" spans="1:60" x14ac:dyDescent="0.4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</row>
    <row r="932" spans="1:60" x14ac:dyDescent="0.4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</row>
    <row r="933" spans="1:60" x14ac:dyDescent="0.4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</row>
    <row r="934" spans="1:60" x14ac:dyDescent="0.4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</row>
    <row r="935" spans="1:60" x14ac:dyDescent="0.4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</row>
    <row r="936" spans="1:60" x14ac:dyDescent="0.4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</row>
    <row r="937" spans="1:60" x14ac:dyDescent="0.4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</row>
    <row r="938" spans="1:60" x14ac:dyDescent="0.4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</row>
    <row r="939" spans="1:60" x14ac:dyDescent="0.4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</row>
    <row r="940" spans="1:60" x14ac:dyDescent="0.4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</row>
    <row r="941" spans="1:60" x14ac:dyDescent="0.4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</row>
    <row r="942" spans="1:60" x14ac:dyDescent="0.4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</row>
    <row r="943" spans="1:60" x14ac:dyDescent="0.4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</row>
    <row r="944" spans="1:60" x14ac:dyDescent="0.4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</row>
    <row r="945" spans="1:60" x14ac:dyDescent="0.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</row>
    <row r="946" spans="1:60" x14ac:dyDescent="0.4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</row>
    <row r="947" spans="1:60" x14ac:dyDescent="0.4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</row>
    <row r="948" spans="1:60" x14ac:dyDescent="0.4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</row>
    <row r="949" spans="1:60" x14ac:dyDescent="0.4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</row>
    <row r="950" spans="1:60" x14ac:dyDescent="0.4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</row>
    <row r="951" spans="1:60" x14ac:dyDescent="0.4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</row>
    <row r="952" spans="1:60" x14ac:dyDescent="0.4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</row>
    <row r="953" spans="1:60" x14ac:dyDescent="0.4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</row>
    <row r="954" spans="1:60" x14ac:dyDescent="0.4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</row>
    <row r="955" spans="1:60" x14ac:dyDescent="0.4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</row>
    <row r="956" spans="1:60" x14ac:dyDescent="0.4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</row>
    <row r="957" spans="1:60" x14ac:dyDescent="0.4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</row>
    <row r="958" spans="1:60" x14ac:dyDescent="0.4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</row>
    <row r="959" spans="1:60" x14ac:dyDescent="0.4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</row>
    <row r="960" spans="1:60" x14ac:dyDescent="0.4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</row>
    <row r="961" spans="1:60" x14ac:dyDescent="0.4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</row>
    <row r="962" spans="1:60" x14ac:dyDescent="0.4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</row>
    <row r="963" spans="1:60" x14ac:dyDescent="0.4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</row>
    <row r="964" spans="1:60" x14ac:dyDescent="0.4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</row>
    <row r="965" spans="1:60" x14ac:dyDescent="0.4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</row>
    <row r="966" spans="1:60" x14ac:dyDescent="0.4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</row>
    <row r="967" spans="1:60" x14ac:dyDescent="0.4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</row>
    <row r="968" spans="1:60" x14ac:dyDescent="0.4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</row>
    <row r="969" spans="1:60" x14ac:dyDescent="0.4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</row>
    <row r="970" spans="1:60" x14ac:dyDescent="0.4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</row>
    <row r="971" spans="1:60" x14ac:dyDescent="0.4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</row>
    <row r="972" spans="1:60" x14ac:dyDescent="0.4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</row>
    <row r="973" spans="1:60" x14ac:dyDescent="0.4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</row>
    <row r="974" spans="1:60" x14ac:dyDescent="0.4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</row>
    <row r="975" spans="1:60" x14ac:dyDescent="0.4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</row>
    <row r="976" spans="1:60" x14ac:dyDescent="0.4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</row>
    <row r="977" spans="1:60" x14ac:dyDescent="0.4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</row>
    <row r="978" spans="1:60" x14ac:dyDescent="0.4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</row>
    <row r="979" spans="1:60" x14ac:dyDescent="0.4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</row>
    <row r="980" spans="1:60" x14ac:dyDescent="0.4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</row>
    <row r="981" spans="1:60" x14ac:dyDescent="0.4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</row>
    <row r="982" spans="1:60" x14ac:dyDescent="0.4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</row>
    <row r="983" spans="1:60" x14ac:dyDescent="0.4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</row>
    <row r="984" spans="1:60" x14ac:dyDescent="0.4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</row>
    <row r="985" spans="1:60" x14ac:dyDescent="0.4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</row>
    <row r="986" spans="1:60" x14ac:dyDescent="0.4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</row>
    <row r="987" spans="1:60" x14ac:dyDescent="0.4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</row>
    <row r="988" spans="1:60" x14ac:dyDescent="0.4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</row>
    <row r="989" spans="1:60" x14ac:dyDescent="0.4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</row>
    <row r="990" spans="1:60" x14ac:dyDescent="0.4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</row>
    <row r="991" spans="1:60" x14ac:dyDescent="0.4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</row>
    <row r="992" spans="1:60" x14ac:dyDescent="0.4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</row>
    <row r="993" spans="1:60" x14ac:dyDescent="0.4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</row>
    <row r="994" spans="1:60" x14ac:dyDescent="0.4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</row>
    <row r="995" spans="1:60" x14ac:dyDescent="0.4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</row>
    <row r="996" spans="1:60" x14ac:dyDescent="0.4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</row>
    <row r="997" spans="1:60" x14ac:dyDescent="0.4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</row>
    <row r="998" spans="1:60" x14ac:dyDescent="0.4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</row>
    <row r="999" spans="1:60" x14ac:dyDescent="0.4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</row>
    <row r="1000" spans="1:60" x14ac:dyDescent="0.4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</row>
    <row r="1001" spans="1:60" x14ac:dyDescent="0.4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</row>
    <row r="1002" spans="1:60" x14ac:dyDescent="0.4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</row>
    <row r="1003" spans="1:60" x14ac:dyDescent="0.4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</row>
    <row r="1004" spans="1:60" x14ac:dyDescent="0.4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</row>
    <row r="1005" spans="1:60" x14ac:dyDescent="0.4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</row>
    <row r="1006" spans="1:60" x14ac:dyDescent="0.4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</row>
    <row r="1007" spans="1:60" x14ac:dyDescent="0.4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</row>
    <row r="1008" spans="1:60" x14ac:dyDescent="0.4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</row>
    <row r="1009" spans="1:60" x14ac:dyDescent="0.4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</row>
    <row r="1010" spans="1:60" x14ac:dyDescent="0.4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</row>
    <row r="1011" spans="1:60" x14ac:dyDescent="0.4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</row>
    <row r="1012" spans="1:60" x14ac:dyDescent="0.4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</row>
    <row r="1013" spans="1:60" x14ac:dyDescent="0.4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</row>
    <row r="1014" spans="1:60" x14ac:dyDescent="0.4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</row>
    <row r="1015" spans="1:60" x14ac:dyDescent="0.4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</row>
    <row r="1016" spans="1:60" x14ac:dyDescent="0.4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</row>
    <row r="1017" spans="1:60" x14ac:dyDescent="0.4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</row>
    <row r="1018" spans="1:60" x14ac:dyDescent="0.4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</row>
    <row r="1019" spans="1:60" x14ac:dyDescent="0.4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</row>
    <row r="1020" spans="1:60" x14ac:dyDescent="0.4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</row>
    <row r="1021" spans="1:60" x14ac:dyDescent="0.4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</row>
    <row r="1022" spans="1:60" x14ac:dyDescent="0.4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</row>
    <row r="1023" spans="1:60" x14ac:dyDescent="0.4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</row>
    <row r="1024" spans="1:60" x14ac:dyDescent="0.4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</row>
    <row r="1025" spans="1:60" x14ac:dyDescent="0.4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</row>
    <row r="1026" spans="1:60" x14ac:dyDescent="0.4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</row>
    <row r="1027" spans="1:60" x14ac:dyDescent="0.4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BA721-4845-424F-BB97-7A7B4D0E9FA6}">
  <dimension ref="A1:BH989"/>
  <sheetViews>
    <sheetView tabSelected="1" zoomScale="80" zoomScaleNormal="80" workbookViewId="0">
      <pane xSplit="1" ySplit="5" topLeftCell="B10" activePane="bottomRight" state="frozen"/>
      <selection pane="topRight" activeCell="B1" sqref="B1"/>
      <selection pane="bottomLeft" activeCell="A6" sqref="A6"/>
      <selection pane="bottomRight" activeCell="F34" sqref="F34"/>
    </sheetView>
  </sheetViews>
  <sheetFormatPr defaultRowHeight="14.25" x14ac:dyDescent="0.45"/>
  <cols>
    <col min="1" max="1" width="26.46484375" customWidth="1"/>
    <col min="2" max="3" width="9.86328125" bestFit="1" customWidth="1"/>
  </cols>
  <sheetData>
    <row r="1" spans="1:60" x14ac:dyDescent="0.45">
      <c r="A1" s="7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x14ac:dyDescent="0.4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x14ac:dyDescent="0.45">
      <c r="A3" s="7" t="s">
        <v>90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x14ac:dyDescent="0.45">
      <c r="A4" s="2"/>
      <c r="B4" s="23">
        <v>-6</v>
      </c>
      <c r="C4" s="23">
        <v>-5</v>
      </c>
      <c r="D4" s="23">
        <v>-4</v>
      </c>
      <c r="E4" s="23">
        <v>-3</v>
      </c>
      <c r="F4" s="23">
        <v>-2</v>
      </c>
      <c r="G4" s="23">
        <v>-1</v>
      </c>
      <c r="H4" s="23">
        <v>0</v>
      </c>
      <c r="I4" s="23">
        <v>1</v>
      </c>
      <c r="J4" s="23">
        <v>2</v>
      </c>
      <c r="K4" s="23">
        <v>3</v>
      </c>
      <c r="L4" s="23">
        <v>4</v>
      </c>
      <c r="M4" s="23">
        <v>5</v>
      </c>
      <c r="N4" s="23">
        <v>6</v>
      </c>
      <c r="O4" s="23">
        <v>7</v>
      </c>
      <c r="P4" s="23">
        <v>8</v>
      </c>
      <c r="Q4" s="23">
        <v>9</v>
      </c>
      <c r="R4" s="23">
        <v>10</v>
      </c>
      <c r="S4" s="23">
        <v>11</v>
      </c>
      <c r="T4" s="23">
        <v>12</v>
      </c>
      <c r="U4" s="23">
        <v>13</v>
      </c>
      <c r="V4" s="23">
        <v>14</v>
      </c>
      <c r="W4" s="23">
        <v>15</v>
      </c>
      <c r="X4" s="23">
        <v>16</v>
      </c>
      <c r="Y4" s="23">
        <v>17</v>
      </c>
      <c r="Z4" s="23">
        <v>18</v>
      </c>
      <c r="AA4" s="23">
        <v>19</v>
      </c>
      <c r="AB4" s="23">
        <v>20</v>
      </c>
      <c r="AC4" s="23">
        <v>21</v>
      </c>
      <c r="AD4" s="23">
        <v>22</v>
      </c>
      <c r="AE4" s="23">
        <v>23</v>
      </c>
      <c r="AF4" s="23">
        <v>24</v>
      </c>
      <c r="AG4" s="23">
        <v>25</v>
      </c>
      <c r="AH4" s="23">
        <v>26</v>
      </c>
      <c r="AI4" s="23">
        <v>27</v>
      </c>
      <c r="AJ4" s="23">
        <v>28</v>
      </c>
      <c r="AK4" s="23">
        <v>29</v>
      </c>
      <c r="AL4" s="23">
        <v>30</v>
      </c>
      <c r="AM4" s="23">
        <v>31</v>
      </c>
      <c r="AN4" s="23">
        <v>32</v>
      </c>
      <c r="AO4" s="23">
        <v>33</v>
      </c>
      <c r="AP4" s="23">
        <v>34</v>
      </c>
      <c r="AQ4" s="23">
        <v>35</v>
      </c>
      <c r="AR4" s="23">
        <v>36</v>
      </c>
      <c r="AS4" s="23">
        <v>37</v>
      </c>
      <c r="AT4" s="23">
        <v>38</v>
      </c>
      <c r="AU4" s="23">
        <v>39</v>
      </c>
      <c r="AV4" s="23">
        <v>40</v>
      </c>
      <c r="AW4" s="23">
        <v>41</v>
      </c>
      <c r="AX4" s="23">
        <v>42</v>
      </c>
      <c r="AY4" s="23">
        <v>43</v>
      </c>
      <c r="AZ4" s="23">
        <v>44</v>
      </c>
      <c r="BA4" s="23">
        <v>45</v>
      </c>
      <c r="BB4" s="23">
        <v>46</v>
      </c>
      <c r="BC4" s="23">
        <v>47</v>
      </c>
      <c r="BD4" s="23">
        <v>48</v>
      </c>
      <c r="BE4" s="23">
        <v>49</v>
      </c>
      <c r="BF4" s="23">
        <v>50</v>
      </c>
      <c r="BG4" s="23">
        <v>51</v>
      </c>
      <c r="BH4" s="23">
        <v>52</v>
      </c>
    </row>
    <row r="5" spans="1:60" x14ac:dyDescent="0.45">
      <c r="A5" s="4"/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  <c r="W5" s="5" t="s">
        <v>24</v>
      </c>
      <c r="X5" s="5" t="s">
        <v>25</v>
      </c>
      <c r="Y5" s="5" t="s">
        <v>26</v>
      </c>
      <c r="Z5" s="5" t="s">
        <v>27</v>
      </c>
      <c r="AA5" s="5" t="s">
        <v>28</v>
      </c>
      <c r="AB5" s="5" t="s">
        <v>29</v>
      </c>
      <c r="AC5" s="5" t="s">
        <v>30</v>
      </c>
      <c r="AD5" s="5" t="s">
        <v>31</v>
      </c>
      <c r="AE5" s="5" t="s">
        <v>32</v>
      </c>
      <c r="AF5" s="5" t="s">
        <v>33</v>
      </c>
      <c r="AG5" s="5" t="s">
        <v>34</v>
      </c>
      <c r="AH5" s="5" t="s">
        <v>35</v>
      </c>
      <c r="AI5" s="5" t="s">
        <v>36</v>
      </c>
      <c r="AJ5" s="5" t="s">
        <v>37</v>
      </c>
      <c r="AK5" s="5" t="s">
        <v>38</v>
      </c>
      <c r="AL5" s="5" t="s">
        <v>39</v>
      </c>
      <c r="AM5" s="5" t="s">
        <v>40</v>
      </c>
      <c r="AN5" s="5" t="s">
        <v>41</v>
      </c>
      <c r="AO5" s="5" t="s">
        <v>42</v>
      </c>
      <c r="AP5" s="5" t="s">
        <v>43</v>
      </c>
      <c r="AQ5" s="5" t="s">
        <v>44</v>
      </c>
      <c r="AR5" s="5" t="s">
        <v>45</v>
      </c>
      <c r="AS5" s="5" t="s">
        <v>46</v>
      </c>
      <c r="AT5" s="5" t="s">
        <v>47</v>
      </c>
      <c r="AU5" s="5" t="s">
        <v>48</v>
      </c>
      <c r="AV5" s="5" t="s">
        <v>49</v>
      </c>
      <c r="AW5" s="5" t="s">
        <v>50</v>
      </c>
      <c r="AX5" s="5" t="s">
        <v>51</v>
      </c>
      <c r="AY5" s="5" t="s">
        <v>52</v>
      </c>
      <c r="AZ5" s="5" t="s">
        <v>53</v>
      </c>
      <c r="BA5" s="5" t="s">
        <v>54</v>
      </c>
      <c r="BB5" s="5" t="s">
        <v>55</v>
      </c>
      <c r="BC5" s="5" t="s">
        <v>56</v>
      </c>
      <c r="BD5" s="5" t="s">
        <v>57</v>
      </c>
      <c r="BE5" s="5" t="s">
        <v>58</v>
      </c>
      <c r="BF5" s="5" t="s">
        <v>59</v>
      </c>
      <c r="BG5" s="5" t="s">
        <v>60</v>
      </c>
      <c r="BH5" s="5" t="s">
        <v>61</v>
      </c>
    </row>
    <row r="6" spans="1:60" x14ac:dyDescent="0.4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x14ac:dyDescent="0.45">
      <c r="A7" s="1" t="s">
        <v>62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x14ac:dyDescent="0.45">
      <c r="A8" s="2" t="s">
        <v>79</v>
      </c>
      <c r="B8" s="8">
        <v>30000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60" x14ac:dyDescent="0.45">
      <c r="A9" s="2" t="s">
        <v>80</v>
      </c>
      <c r="B9" s="8">
        <v>50000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</row>
    <row r="10" spans="1:60" x14ac:dyDescent="0.45">
      <c r="A10" s="2" t="s">
        <v>81</v>
      </c>
      <c r="B10" s="8">
        <v>10000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</row>
    <row r="11" spans="1:60" x14ac:dyDescent="0.45">
      <c r="A11" s="2" t="s">
        <v>82</v>
      </c>
      <c r="B11" s="9">
        <v>9000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</row>
    <row r="12" spans="1:60" x14ac:dyDescent="0.45">
      <c r="A12" s="2" t="s">
        <v>83</v>
      </c>
      <c r="B12" s="2">
        <v>1000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x14ac:dyDescent="0.45">
      <c r="A13" s="2" t="s">
        <v>84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x14ac:dyDescent="0.4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s="12" customFormat="1" x14ac:dyDescent="0.45">
      <c r="A15" s="11" t="s">
        <v>85</v>
      </c>
      <c r="B15" s="13">
        <f>SUM(B8:B13)</f>
        <v>100000</v>
      </c>
      <c r="C15" s="13">
        <f t="shared" ref="C15:BH15" si="0">SUM(C8:C13)</f>
        <v>0</v>
      </c>
      <c r="D15" s="13">
        <f t="shared" si="0"/>
        <v>0</v>
      </c>
      <c r="E15" s="13">
        <f t="shared" si="0"/>
        <v>0</v>
      </c>
      <c r="F15" s="13">
        <f t="shared" si="0"/>
        <v>0</v>
      </c>
      <c r="G15" s="13">
        <f t="shared" si="0"/>
        <v>0</v>
      </c>
      <c r="H15" s="13">
        <f t="shared" si="0"/>
        <v>0</v>
      </c>
      <c r="I15" s="13">
        <f t="shared" si="0"/>
        <v>0</v>
      </c>
      <c r="J15" s="13">
        <f t="shared" si="0"/>
        <v>0</v>
      </c>
      <c r="K15" s="13">
        <f t="shared" si="0"/>
        <v>0</v>
      </c>
      <c r="L15" s="13">
        <f t="shared" si="0"/>
        <v>0</v>
      </c>
      <c r="M15" s="13">
        <f t="shared" si="0"/>
        <v>0</v>
      </c>
      <c r="N15" s="13">
        <f t="shared" si="0"/>
        <v>0</v>
      </c>
      <c r="O15" s="13">
        <f t="shared" si="0"/>
        <v>0</v>
      </c>
      <c r="P15" s="13">
        <f t="shared" si="0"/>
        <v>0</v>
      </c>
      <c r="Q15" s="13">
        <f t="shared" si="0"/>
        <v>0</v>
      </c>
      <c r="R15" s="13">
        <f t="shared" si="0"/>
        <v>0</v>
      </c>
      <c r="S15" s="13">
        <f t="shared" si="0"/>
        <v>0</v>
      </c>
      <c r="T15" s="13">
        <f t="shared" si="0"/>
        <v>0</v>
      </c>
      <c r="U15" s="13">
        <f t="shared" si="0"/>
        <v>0</v>
      </c>
      <c r="V15" s="13">
        <f t="shared" si="0"/>
        <v>0</v>
      </c>
      <c r="W15" s="13">
        <f t="shared" si="0"/>
        <v>0</v>
      </c>
      <c r="X15" s="13">
        <f t="shared" si="0"/>
        <v>0</v>
      </c>
      <c r="Y15" s="13">
        <f t="shared" si="0"/>
        <v>0</v>
      </c>
      <c r="Z15" s="13">
        <f t="shared" si="0"/>
        <v>0</v>
      </c>
      <c r="AA15" s="13">
        <f t="shared" si="0"/>
        <v>0</v>
      </c>
      <c r="AB15" s="13">
        <f t="shared" si="0"/>
        <v>0</v>
      </c>
      <c r="AC15" s="13">
        <f t="shared" si="0"/>
        <v>0</v>
      </c>
      <c r="AD15" s="13">
        <f t="shared" si="0"/>
        <v>0</v>
      </c>
      <c r="AE15" s="13">
        <f t="shared" si="0"/>
        <v>0</v>
      </c>
      <c r="AF15" s="13">
        <f t="shared" si="0"/>
        <v>0</v>
      </c>
      <c r="AG15" s="13">
        <f t="shared" si="0"/>
        <v>0</v>
      </c>
      <c r="AH15" s="13">
        <f t="shared" si="0"/>
        <v>0</v>
      </c>
      <c r="AI15" s="13">
        <f t="shared" si="0"/>
        <v>0</v>
      </c>
      <c r="AJ15" s="13">
        <f t="shared" si="0"/>
        <v>0</v>
      </c>
      <c r="AK15" s="13">
        <f t="shared" si="0"/>
        <v>0</v>
      </c>
      <c r="AL15" s="13">
        <f t="shared" si="0"/>
        <v>0</v>
      </c>
      <c r="AM15" s="13">
        <f t="shared" si="0"/>
        <v>0</v>
      </c>
      <c r="AN15" s="13">
        <f t="shared" si="0"/>
        <v>0</v>
      </c>
      <c r="AO15" s="13">
        <f t="shared" si="0"/>
        <v>0</v>
      </c>
      <c r="AP15" s="13">
        <f t="shared" si="0"/>
        <v>0</v>
      </c>
      <c r="AQ15" s="13">
        <f t="shared" si="0"/>
        <v>0</v>
      </c>
      <c r="AR15" s="13">
        <f t="shared" si="0"/>
        <v>0</v>
      </c>
      <c r="AS15" s="13">
        <f t="shared" si="0"/>
        <v>0</v>
      </c>
      <c r="AT15" s="13">
        <f t="shared" si="0"/>
        <v>0</v>
      </c>
      <c r="AU15" s="13">
        <f t="shared" si="0"/>
        <v>0</v>
      </c>
      <c r="AV15" s="13">
        <f t="shared" si="0"/>
        <v>0</v>
      </c>
      <c r="AW15" s="13">
        <f t="shared" si="0"/>
        <v>0</v>
      </c>
      <c r="AX15" s="13">
        <f t="shared" si="0"/>
        <v>0</v>
      </c>
      <c r="AY15" s="13">
        <f t="shared" si="0"/>
        <v>0</v>
      </c>
      <c r="AZ15" s="13">
        <f t="shared" si="0"/>
        <v>0</v>
      </c>
      <c r="BA15" s="13">
        <f t="shared" si="0"/>
        <v>0</v>
      </c>
      <c r="BB15" s="13">
        <f t="shared" si="0"/>
        <v>0</v>
      </c>
      <c r="BC15" s="13">
        <f t="shared" si="0"/>
        <v>0</v>
      </c>
      <c r="BD15" s="13">
        <f t="shared" si="0"/>
        <v>0</v>
      </c>
      <c r="BE15" s="13">
        <f t="shared" si="0"/>
        <v>0</v>
      </c>
      <c r="BF15" s="13">
        <f t="shared" si="0"/>
        <v>0</v>
      </c>
      <c r="BG15" s="13">
        <f t="shared" si="0"/>
        <v>0</v>
      </c>
      <c r="BH15" s="13">
        <f t="shared" si="0"/>
        <v>0</v>
      </c>
    </row>
    <row r="16" spans="1:60" x14ac:dyDescent="0.4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x14ac:dyDescent="0.4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x14ac:dyDescent="0.45">
      <c r="A18" s="1" t="s">
        <v>67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x14ac:dyDescent="0.45">
      <c r="A19" s="2" t="s">
        <v>81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x14ac:dyDescent="0.45">
      <c r="A20" s="2" t="s">
        <v>82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>
        <v>5000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x14ac:dyDescent="0.45">
      <c r="A21" s="2" t="s">
        <v>83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>
        <v>1000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x14ac:dyDescent="0.45">
      <c r="A22" s="2" t="s">
        <v>84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x14ac:dyDescent="0.4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x14ac:dyDescent="0.45">
      <c r="A24" s="2" t="s">
        <v>86</v>
      </c>
      <c r="B24" s="19">
        <f t="shared" ref="B24:D24" si="1">IF(B$4=$B$37,$B$38,0)</f>
        <v>0</v>
      </c>
      <c r="C24" s="19">
        <f t="shared" si="1"/>
        <v>0</v>
      </c>
      <c r="D24" s="19">
        <f>IF(D$4=$B$37,$B$38,0)</f>
        <v>0</v>
      </c>
      <c r="E24" s="19">
        <f>IF(E$4=$B$37,$B$38,0)</f>
        <v>0</v>
      </c>
      <c r="F24" s="19">
        <f>IF(B24&gt;0,B24,IF(F$4=$B$37,$B$38,0))</f>
        <v>0</v>
      </c>
      <c r="G24" s="19">
        <f t="shared" ref="G24:BH24" si="2">IF(C24&gt;0,C24,IF(G$4=$B$37,$B$38,0))</f>
        <v>0</v>
      </c>
      <c r="H24" s="19">
        <f t="shared" si="2"/>
        <v>303.24556802962599</v>
      </c>
      <c r="I24" s="19">
        <f t="shared" si="2"/>
        <v>0</v>
      </c>
      <c r="J24" s="19">
        <f t="shared" si="2"/>
        <v>0</v>
      </c>
      <c r="K24" s="19">
        <f t="shared" si="2"/>
        <v>0</v>
      </c>
      <c r="L24" s="19">
        <f t="shared" si="2"/>
        <v>303.24556802962599</v>
      </c>
      <c r="M24" s="19">
        <f t="shared" si="2"/>
        <v>0</v>
      </c>
      <c r="N24" s="19">
        <f t="shared" si="2"/>
        <v>0</v>
      </c>
      <c r="O24" s="19">
        <f t="shared" si="2"/>
        <v>0</v>
      </c>
      <c r="P24" s="19">
        <f t="shared" si="2"/>
        <v>303.24556802962599</v>
      </c>
      <c r="Q24" s="19">
        <f t="shared" si="2"/>
        <v>0</v>
      </c>
      <c r="R24" s="19">
        <f t="shared" si="2"/>
        <v>0</v>
      </c>
      <c r="S24" s="19">
        <f t="shared" si="2"/>
        <v>0</v>
      </c>
      <c r="T24" s="19">
        <f t="shared" si="2"/>
        <v>303.24556802962599</v>
      </c>
      <c r="U24" s="19">
        <f t="shared" si="2"/>
        <v>0</v>
      </c>
      <c r="V24" s="19">
        <f t="shared" si="2"/>
        <v>0</v>
      </c>
      <c r="W24" s="19">
        <f t="shared" si="2"/>
        <v>0</v>
      </c>
      <c r="X24" s="19">
        <f t="shared" si="2"/>
        <v>303.24556802962599</v>
      </c>
      <c r="Y24" s="19">
        <f t="shared" si="2"/>
        <v>0</v>
      </c>
      <c r="Z24" s="19">
        <f t="shared" si="2"/>
        <v>0</v>
      </c>
      <c r="AA24" s="19">
        <f t="shared" si="2"/>
        <v>0</v>
      </c>
      <c r="AB24" s="19">
        <f t="shared" si="2"/>
        <v>303.24556802962599</v>
      </c>
      <c r="AC24" s="19">
        <f t="shared" si="2"/>
        <v>0</v>
      </c>
      <c r="AD24" s="19">
        <f t="shared" si="2"/>
        <v>0</v>
      </c>
      <c r="AE24" s="19">
        <f t="shared" si="2"/>
        <v>0</v>
      </c>
      <c r="AF24" s="19">
        <f t="shared" si="2"/>
        <v>303.24556802962599</v>
      </c>
      <c r="AG24" s="19">
        <f t="shared" si="2"/>
        <v>0</v>
      </c>
      <c r="AH24" s="19">
        <f t="shared" si="2"/>
        <v>0</v>
      </c>
      <c r="AI24" s="19">
        <f t="shared" si="2"/>
        <v>0</v>
      </c>
      <c r="AJ24" s="19">
        <f t="shared" si="2"/>
        <v>303.24556802962599</v>
      </c>
      <c r="AK24" s="19">
        <f t="shared" si="2"/>
        <v>0</v>
      </c>
      <c r="AL24" s="19">
        <f t="shared" si="2"/>
        <v>0</v>
      </c>
      <c r="AM24" s="19">
        <f t="shared" si="2"/>
        <v>0</v>
      </c>
      <c r="AN24" s="19">
        <f t="shared" si="2"/>
        <v>303.24556802962599</v>
      </c>
      <c r="AO24" s="19">
        <f t="shared" si="2"/>
        <v>0</v>
      </c>
      <c r="AP24" s="19">
        <f t="shared" si="2"/>
        <v>0</v>
      </c>
      <c r="AQ24" s="19">
        <f t="shared" si="2"/>
        <v>0</v>
      </c>
      <c r="AR24" s="19">
        <f t="shared" si="2"/>
        <v>303.24556802962599</v>
      </c>
      <c r="AS24" s="19">
        <f t="shared" si="2"/>
        <v>0</v>
      </c>
      <c r="AT24" s="19">
        <f t="shared" si="2"/>
        <v>0</v>
      </c>
      <c r="AU24" s="19">
        <f t="shared" si="2"/>
        <v>0</v>
      </c>
      <c r="AV24" s="19">
        <f t="shared" si="2"/>
        <v>303.24556802962599</v>
      </c>
      <c r="AW24" s="19">
        <f t="shared" si="2"/>
        <v>0</v>
      </c>
      <c r="AX24" s="19">
        <f t="shared" si="2"/>
        <v>0</v>
      </c>
      <c r="AY24" s="19">
        <f t="shared" si="2"/>
        <v>0</v>
      </c>
      <c r="AZ24" s="19">
        <f t="shared" si="2"/>
        <v>303.24556802962599</v>
      </c>
      <c r="BA24" s="19">
        <f t="shared" si="2"/>
        <v>0</v>
      </c>
      <c r="BB24" s="19">
        <f t="shared" si="2"/>
        <v>0</v>
      </c>
      <c r="BC24" s="19">
        <f t="shared" si="2"/>
        <v>0</v>
      </c>
      <c r="BD24" s="19">
        <f t="shared" si="2"/>
        <v>303.24556802962599</v>
      </c>
      <c r="BE24" s="19">
        <f t="shared" si="2"/>
        <v>0</v>
      </c>
      <c r="BF24" s="19">
        <f t="shared" si="2"/>
        <v>0</v>
      </c>
      <c r="BG24" s="19">
        <f t="shared" si="2"/>
        <v>0</v>
      </c>
      <c r="BH24" s="19">
        <f t="shared" si="2"/>
        <v>303.24556802962599</v>
      </c>
    </row>
    <row r="25" spans="1:60" x14ac:dyDescent="0.45">
      <c r="A25" s="2" t="s">
        <v>87</v>
      </c>
      <c r="B25" s="19">
        <f t="shared" ref="B25:E25" si="3">IF(B$4=$C$37,$C$38,0)</f>
        <v>0</v>
      </c>
      <c r="C25" s="19">
        <f t="shared" si="3"/>
        <v>0</v>
      </c>
      <c r="D25" s="19">
        <f t="shared" si="3"/>
        <v>0</v>
      </c>
      <c r="E25" s="19">
        <f>IF(E$4=$C$37,$C$38,0)</f>
        <v>0</v>
      </c>
      <c r="F25" s="19">
        <f>IF(B25&gt;0,B25,IF(F$4=$C$37,$C$38,0))</f>
        <v>0</v>
      </c>
      <c r="G25" s="19">
        <f t="shared" ref="G25:BH25" si="4">IF(C25&gt;0,C25,IF(G$4=$C$37,$C$38,0))</f>
        <v>0</v>
      </c>
      <c r="H25" s="19">
        <f t="shared" si="4"/>
        <v>0</v>
      </c>
      <c r="I25" s="19">
        <f t="shared" si="4"/>
        <v>218.61181196037529</v>
      </c>
      <c r="J25" s="19">
        <f t="shared" si="4"/>
        <v>0</v>
      </c>
      <c r="K25" s="19">
        <f t="shared" si="4"/>
        <v>0</v>
      </c>
      <c r="L25" s="19">
        <f t="shared" si="4"/>
        <v>0</v>
      </c>
      <c r="M25" s="19">
        <f t="shared" si="4"/>
        <v>218.61181196037529</v>
      </c>
      <c r="N25" s="19">
        <f t="shared" si="4"/>
        <v>0</v>
      </c>
      <c r="O25" s="19">
        <f t="shared" si="4"/>
        <v>0</v>
      </c>
      <c r="P25" s="19">
        <f t="shared" si="4"/>
        <v>0</v>
      </c>
      <c r="Q25" s="19">
        <f t="shared" si="4"/>
        <v>218.61181196037529</v>
      </c>
      <c r="R25" s="19">
        <f t="shared" si="4"/>
        <v>0</v>
      </c>
      <c r="S25" s="19">
        <f t="shared" si="4"/>
        <v>0</v>
      </c>
      <c r="T25" s="19">
        <f t="shared" si="4"/>
        <v>0</v>
      </c>
      <c r="U25" s="19">
        <f t="shared" si="4"/>
        <v>218.61181196037529</v>
      </c>
      <c r="V25" s="19">
        <f t="shared" si="4"/>
        <v>0</v>
      </c>
      <c r="W25" s="19">
        <f t="shared" si="4"/>
        <v>0</v>
      </c>
      <c r="X25" s="19">
        <f t="shared" si="4"/>
        <v>0</v>
      </c>
      <c r="Y25" s="19">
        <f t="shared" si="4"/>
        <v>218.61181196037529</v>
      </c>
      <c r="Z25" s="19">
        <f t="shared" si="4"/>
        <v>0</v>
      </c>
      <c r="AA25" s="19">
        <f t="shared" si="4"/>
        <v>0</v>
      </c>
      <c r="AB25" s="19">
        <f t="shared" si="4"/>
        <v>0</v>
      </c>
      <c r="AC25" s="19">
        <f t="shared" si="4"/>
        <v>218.61181196037529</v>
      </c>
      <c r="AD25" s="19">
        <f t="shared" si="4"/>
        <v>0</v>
      </c>
      <c r="AE25" s="19">
        <f t="shared" si="4"/>
        <v>0</v>
      </c>
      <c r="AF25" s="19">
        <f t="shared" si="4"/>
        <v>0</v>
      </c>
      <c r="AG25" s="19">
        <f t="shared" si="4"/>
        <v>218.61181196037529</v>
      </c>
      <c r="AH25" s="19">
        <f t="shared" si="4"/>
        <v>0</v>
      </c>
      <c r="AI25" s="19">
        <f t="shared" si="4"/>
        <v>0</v>
      </c>
      <c r="AJ25" s="19">
        <f t="shared" si="4"/>
        <v>0</v>
      </c>
      <c r="AK25" s="19">
        <f t="shared" si="4"/>
        <v>218.61181196037529</v>
      </c>
      <c r="AL25" s="19">
        <f t="shared" si="4"/>
        <v>0</v>
      </c>
      <c r="AM25" s="19">
        <f t="shared" si="4"/>
        <v>0</v>
      </c>
      <c r="AN25" s="19">
        <f t="shared" si="4"/>
        <v>0</v>
      </c>
      <c r="AO25" s="19">
        <f t="shared" si="4"/>
        <v>218.61181196037529</v>
      </c>
      <c r="AP25" s="19">
        <f t="shared" si="4"/>
        <v>0</v>
      </c>
      <c r="AQ25" s="19">
        <f t="shared" si="4"/>
        <v>0</v>
      </c>
      <c r="AR25" s="19">
        <f t="shared" si="4"/>
        <v>0</v>
      </c>
      <c r="AS25" s="19">
        <f t="shared" si="4"/>
        <v>218.61181196037529</v>
      </c>
      <c r="AT25" s="19">
        <f t="shared" si="4"/>
        <v>0</v>
      </c>
      <c r="AU25" s="19">
        <f t="shared" si="4"/>
        <v>0</v>
      </c>
      <c r="AV25" s="19">
        <f t="shared" si="4"/>
        <v>0</v>
      </c>
      <c r="AW25" s="19">
        <f t="shared" si="4"/>
        <v>218.61181196037529</v>
      </c>
      <c r="AX25" s="19">
        <f t="shared" si="4"/>
        <v>0</v>
      </c>
      <c r="AY25" s="19">
        <f t="shared" si="4"/>
        <v>0</v>
      </c>
      <c r="AZ25" s="19">
        <f t="shared" si="4"/>
        <v>0</v>
      </c>
      <c r="BA25" s="19">
        <f t="shared" si="4"/>
        <v>218.61181196037529</v>
      </c>
      <c r="BB25" s="19">
        <f t="shared" si="4"/>
        <v>0</v>
      </c>
      <c r="BC25" s="19">
        <f t="shared" si="4"/>
        <v>0</v>
      </c>
      <c r="BD25" s="19">
        <f t="shared" si="4"/>
        <v>0</v>
      </c>
      <c r="BE25" s="19">
        <f t="shared" si="4"/>
        <v>218.61181196037529</v>
      </c>
      <c r="BF25" s="19">
        <f t="shared" si="4"/>
        <v>0</v>
      </c>
      <c r="BG25" s="19">
        <f t="shared" si="4"/>
        <v>0</v>
      </c>
      <c r="BH25" s="19">
        <f t="shared" si="4"/>
        <v>0</v>
      </c>
    </row>
    <row r="26" spans="1:60" x14ac:dyDescent="0.45">
      <c r="A26" s="2" t="s">
        <v>88</v>
      </c>
      <c r="B26" s="19">
        <f t="shared" ref="B26:E26" si="5">IF(B$4=$D$37,$D$38,0)</f>
        <v>0</v>
      </c>
      <c r="C26" s="19">
        <f t="shared" si="5"/>
        <v>0</v>
      </c>
      <c r="D26" s="19">
        <f t="shared" si="5"/>
        <v>0</v>
      </c>
      <c r="E26" s="19">
        <f>IF(E$4=$D$37,$D$38,0)</f>
        <v>0</v>
      </c>
      <c r="F26" s="19">
        <f>IF(B26&gt;0,B26,IF(F$4=$D$37,$D$38,0))</f>
        <v>0</v>
      </c>
      <c r="G26" s="19">
        <f t="shared" ref="G26:BH26" si="6">IF(C26&gt;0,C26,IF(G$4=$D$37,$D$38,0))</f>
        <v>0</v>
      </c>
      <c r="H26" s="19">
        <f t="shared" si="6"/>
        <v>0</v>
      </c>
      <c r="I26" s="19">
        <f t="shared" si="6"/>
        <v>0</v>
      </c>
      <c r="J26" s="19">
        <f t="shared" si="6"/>
        <v>307.5986678222306</v>
      </c>
      <c r="K26" s="19">
        <f t="shared" si="6"/>
        <v>0</v>
      </c>
      <c r="L26" s="19">
        <f t="shared" si="6"/>
        <v>0</v>
      </c>
      <c r="M26" s="19">
        <f t="shared" si="6"/>
        <v>0</v>
      </c>
      <c r="N26" s="19">
        <f t="shared" si="6"/>
        <v>307.5986678222306</v>
      </c>
      <c r="O26" s="19">
        <f t="shared" si="6"/>
        <v>0</v>
      </c>
      <c r="P26" s="19">
        <f t="shared" si="6"/>
        <v>0</v>
      </c>
      <c r="Q26" s="19">
        <f t="shared" si="6"/>
        <v>0</v>
      </c>
      <c r="R26" s="19">
        <f t="shared" si="6"/>
        <v>307.5986678222306</v>
      </c>
      <c r="S26" s="19">
        <f t="shared" si="6"/>
        <v>0</v>
      </c>
      <c r="T26" s="19">
        <f t="shared" si="6"/>
        <v>0</v>
      </c>
      <c r="U26" s="19">
        <f t="shared" si="6"/>
        <v>0</v>
      </c>
      <c r="V26" s="19">
        <f t="shared" si="6"/>
        <v>307.5986678222306</v>
      </c>
      <c r="W26" s="19">
        <f t="shared" si="6"/>
        <v>0</v>
      </c>
      <c r="X26" s="19">
        <f t="shared" si="6"/>
        <v>0</v>
      </c>
      <c r="Y26" s="19">
        <f t="shared" si="6"/>
        <v>0</v>
      </c>
      <c r="Z26" s="19">
        <f t="shared" si="6"/>
        <v>307.5986678222306</v>
      </c>
      <c r="AA26" s="19">
        <f t="shared" si="6"/>
        <v>0</v>
      </c>
      <c r="AB26" s="19">
        <f t="shared" si="6"/>
        <v>0</v>
      </c>
      <c r="AC26" s="19">
        <f t="shared" si="6"/>
        <v>0</v>
      </c>
      <c r="AD26" s="19">
        <f t="shared" si="6"/>
        <v>307.5986678222306</v>
      </c>
      <c r="AE26" s="19">
        <f t="shared" si="6"/>
        <v>0</v>
      </c>
      <c r="AF26" s="19">
        <f t="shared" si="6"/>
        <v>0</v>
      </c>
      <c r="AG26" s="19">
        <f t="shared" si="6"/>
        <v>0</v>
      </c>
      <c r="AH26" s="19">
        <f t="shared" si="6"/>
        <v>307.5986678222306</v>
      </c>
      <c r="AI26" s="19">
        <f t="shared" si="6"/>
        <v>0</v>
      </c>
      <c r="AJ26" s="19">
        <f t="shared" si="6"/>
        <v>0</v>
      </c>
      <c r="AK26" s="19">
        <f t="shared" si="6"/>
        <v>0</v>
      </c>
      <c r="AL26" s="19">
        <f t="shared" si="6"/>
        <v>307.5986678222306</v>
      </c>
      <c r="AM26" s="19">
        <f t="shared" si="6"/>
        <v>0</v>
      </c>
      <c r="AN26" s="19">
        <f t="shared" si="6"/>
        <v>0</v>
      </c>
      <c r="AO26" s="19">
        <f t="shared" si="6"/>
        <v>0</v>
      </c>
      <c r="AP26" s="19">
        <f t="shared" si="6"/>
        <v>307.5986678222306</v>
      </c>
      <c r="AQ26" s="19">
        <f t="shared" si="6"/>
        <v>0</v>
      </c>
      <c r="AR26" s="19">
        <f t="shared" si="6"/>
        <v>0</v>
      </c>
      <c r="AS26" s="19">
        <f t="shared" si="6"/>
        <v>0</v>
      </c>
      <c r="AT26" s="19">
        <f t="shared" si="6"/>
        <v>307.5986678222306</v>
      </c>
      <c r="AU26" s="19">
        <f t="shared" si="6"/>
        <v>0</v>
      </c>
      <c r="AV26" s="19">
        <f t="shared" si="6"/>
        <v>0</v>
      </c>
      <c r="AW26" s="19">
        <f t="shared" si="6"/>
        <v>0</v>
      </c>
      <c r="AX26" s="19">
        <f t="shared" si="6"/>
        <v>307.5986678222306</v>
      </c>
      <c r="AY26" s="19">
        <f t="shared" si="6"/>
        <v>0</v>
      </c>
      <c r="AZ26" s="19">
        <f t="shared" si="6"/>
        <v>0</v>
      </c>
      <c r="BA26" s="19">
        <f t="shared" si="6"/>
        <v>0</v>
      </c>
      <c r="BB26" s="19">
        <f t="shared" si="6"/>
        <v>307.5986678222306</v>
      </c>
      <c r="BC26" s="19">
        <f t="shared" si="6"/>
        <v>0</v>
      </c>
      <c r="BD26" s="19">
        <f t="shared" si="6"/>
        <v>0</v>
      </c>
      <c r="BE26" s="19">
        <f t="shared" si="6"/>
        <v>0</v>
      </c>
      <c r="BF26" s="19">
        <f t="shared" si="6"/>
        <v>307.5986678222306</v>
      </c>
      <c r="BG26" s="19">
        <f t="shared" si="6"/>
        <v>0</v>
      </c>
      <c r="BH26" s="19">
        <f t="shared" si="6"/>
        <v>0</v>
      </c>
    </row>
    <row r="27" spans="1:60" x14ac:dyDescent="0.4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x14ac:dyDescent="0.45">
      <c r="A28" s="11" t="s">
        <v>89</v>
      </c>
      <c r="B28" s="13">
        <f>SUM(B19:B27)</f>
        <v>0</v>
      </c>
      <c r="C28" s="13">
        <f t="shared" ref="C28:BH28" si="7">SUM(C19:C27)</f>
        <v>0</v>
      </c>
      <c r="D28" s="13">
        <f t="shared" si="7"/>
        <v>0</v>
      </c>
      <c r="E28" s="13">
        <f t="shared" si="7"/>
        <v>0</v>
      </c>
      <c r="F28" s="13">
        <f t="shared" si="7"/>
        <v>0</v>
      </c>
      <c r="G28" s="13">
        <f t="shared" si="7"/>
        <v>0</v>
      </c>
      <c r="H28" s="13">
        <f t="shared" si="7"/>
        <v>303.24556802962599</v>
      </c>
      <c r="I28" s="13">
        <f t="shared" si="7"/>
        <v>218.61181196037529</v>
      </c>
      <c r="J28" s="13">
        <f t="shared" si="7"/>
        <v>307.5986678222306</v>
      </c>
      <c r="K28" s="13">
        <f t="shared" si="7"/>
        <v>0</v>
      </c>
      <c r="L28" s="13">
        <f t="shared" si="7"/>
        <v>303.24556802962599</v>
      </c>
      <c r="M28" s="13">
        <f t="shared" si="7"/>
        <v>218.61181196037529</v>
      </c>
      <c r="N28" s="13">
        <f t="shared" si="7"/>
        <v>307.5986678222306</v>
      </c>
      <c r="O28" s="13">
        <f t="shared" si="7"/>
        <v>0</v>
      </c>
      <c r="P28" s="13">
        <f t="shared" si="7"/>
        <v>303.24556802962599</v>
      </c>
      <c r="Q28" s="13">
        <f t="shared" si="7"/>
        <v>218.61181196037529</v>
      </c>
      <c r="R28" s="13">
        <f t="shared" si="7"/>
        <v>307.5986678222306</v>
      </c>
      <c r="S28" s="13">
        <f t="shared" si="7"/>
        <v>0</v>
      </c>
      <c r="T28" s="13">
        <f t="shared" si="7"/>
        <v>303.24556802962599</v>
      </c>
      <c r="U28" s="13">
        <f t="shared" si="7"/>
        <v>218.61181196037529</v>
      </c>
      <c r="V28" s="13">
        <f t="shared" si="7"/>
        <v>307.5986678222306</v>
      </c>
      <c r="W28" s="13">
        <f t="shared" si="7"/>
        <v>0</v>
      </c>
      <c r="X28" s="13">
        <f t="shared" si="7"/>
        <v>6303.2455680296262</v>
      </c>
      <c r="Y28" s="13">
        <f t="shared" si="7"/>
        <v>218.61181196037529</v>
      </c>
      <c r="Z28" s="13">
        <f t="shared" si="7"/>
        <v>307.5986678222306</v>
      </c>
      <c r="AA28" s="13">
        <f t="shared" si="7"/>
        <v>0</v>
      </c>
      <c r="AB28" s="13">
        <f t="shared" si="7"/>
        <v>303.24556802962599</v>
      </c>
      <c r="AC28" s="13">
        <f t="shared" si="7"/>
        <v>218.61181196037529</v>
      </c>
      <c r="AD28" s="13">
        <f t="shared" si="7"/>
        <v>307.5986678222306</v>
      </c>
      <c r="AE28" s="13">
        <f t="shared" si="7"/>
        <v>0</v>
      </c>
      <c r="AF28" s="13">
        <f t="shared" si="7"/>
        <v>303.24556802962599</v>
      </c>
      <c r="AG28" s="13">
        <f t="shared" si="7"/>
        <v>218.61181196037529</v>
      </c>
      <c r="AH28" s="13">
        <f t="shared" si="7"/>
        <v>307.5986678222306</v>
      </c>
      <c r="AI28" s="13">
        <f t="shared" si="7"/>
        <v>0</v>
      </c>
      <c r="AJ28" s="13">
        <f t="shared" si="7"/>
        <v>303.24556802962599</v>
      </c>
      <c r="AK28" s="13">
        <f t="shared" si="7"/>
        <v>218.61181196037529</v>
      </c>
      <c r="AL28" s="13">
        <f t="shared" si="7"/>
        <v>307.5986678222306</v>
      </c>
      <c r="AM28" s="13">
        <f t="shared" si="7"/>
        <v>0</v>
      </c>
      <c r="AN28" s="13">
        <f t="shared" si="7"/>
        <v>303.24556802962599</v>
      </c>
      <c r="AO28" s="13">
        <f t="shared" si="7"/>
        <v>218.61181196037529</v>
      </c>
      <c r="AP28" s="13">
        <f t="shared" si="7"/>
        <v>307.5986678222306</v>
      </c>
      <c r="AQ28" s="13">
        <f t="shared" si="7"/>
        <v>0</v>
      </c>
      <c r="AR28" s="13">
        <f t="shared" si="7"/>
        <v>303.24556802962599</v>
      </c>
      <c r="AS28" s="13">
        <f t="shared" si="7"/>
        <v>218.61181196037529</v>
      </c>
      <c r="AT28" s="13">
        <f t="shared" si="7"/>
        <v>307.5986678222306</v>
      </c>
      <c r="AU28" s="13">
        <f t="shared" si="7"/>
        <v>0</v>
      </c>
      <c r="AV28" s="13">
        <f t="shared" si="7"/>
        <v>303.24556802962599</v>
      </c>
      <c r="AW28" s="13">
        <f t="shared" si="7"/>
        <v>218.61181196037529</v>
      </c>
      <c r="AX28" s="13">
        <f t="shared" si="7"/>
        <v>307.5986678222306</v>
      </c>
      <c r="AY28" s="13">
        <f t="shared" si="7"/>
        <v>0</v>
      </c>
      <c r="AZ28" s="13">
        <f t="shared" si="7"/>
        <v>303.24556802962599</v>
      </c>
      <c r="BA28" s="13">
        <f t="shared" si="7"/>
        <v>218.61181196037529</v>
      </c>
      <c r="BB28" s="13">
        <f t="shared" si="7"/>
        <v>307.5986678222306</v>
      </c>
      <c r="BC28" s="13">
        <f t="shared" si="7"/>
        <v>0</v>
      </c>
      <c r="BD28" s="13">
        <f t="shared" si="7"/>
        <v>303.24556802962599</v>
      </c>
      <c r="BE28" s="13">
        <f t="shared" si="7"/>
        <v>218.61181196037529</v>
      </c>
      <c r="BF28" s="13">
        <f t="shared" si="7"/>
        <v>307.5986678222306</v>
      </c>
      <c r="BG28" s="13">
        <f t="shared" si="7"/>
        <v>0</v>
      </c>
      <c r="BH28" s="13">
        <f t="shared" si="7"/>
        <v>303.24556802962599</v>
      </c>
    </row>
    <row r="29" spans="1:60" x14ac:dyDescent="0.4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x14ac:dyDescent="0.4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x14ac:dyDescent="0.45">
      <c r="A31" s="26" t="s">
        <v>91</v>
      </c>
      <c r="B31" s="27" t="s">
        <v>92</v>
      </c>
      <c r="C31" s="27" t="s">
        <v>93</v>
      </c>
      <c r="D31" s="27" t="s">
        <v>94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x14ac:dyDescent="0.45">
      <c r="A32" s="15" t="s">
        <v>95</v>
      </c>
      <c r="B32" s="16">
        <v>10000</v>
      </c>
      <c r="C32" s="16">
        <v>10000</v>
      </c>
      <c r="D32" s="16">
        <v>10000</v>
      </c>
      <c r="E32" s="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x14ac:dyDescent="0.45">
      <c r="A33" s="15" t="s">
        <v>96</v>
      </c>
      <c r="B33" s="16">
        <v>1000</v>
      </c>
      <c r="C33" s="16">
        <v>2000</v>
      </c>
      <c r="D33" s="16">
        <v>1000</v>
      </c>
      <c r="E33" s="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x14ac:dyDescent="0.45">
      <c r="A34" s="14" t="s">
        <v>97</v>
      </c>
      <c r="B34" s="17">
        <f>B32-B33</f>
        <v>9000</v>
      </c>
      <c r="C34" s="17">
        <f>C32-C33</f>
        <v>8000</v>
      </c>
      <c r="D34" s="17">
        <f>D32-D33</f>
        <v>9000</v>
      </c>
      <c r="E34" s="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x14ac:dyDescent="0.45">
      <c r="A35" s="15" t="s">
        <v>98</v>
      </c>
      <c r="B35" s="18">
        <v>0.13</v>
      </c>
      <c r="C35" s="18">
        <v>0.14000000000000001</v>
      </c>
      <c r="D35" s="18">
        <v>0.14000000000000001</v>
      </c>
      <c r="E35" s="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x14ac:dyDescent="0.45">
      <c r="A36" s="15" t="s">
        <v>100</v>
      </c>
      <c r="B36" s="16">
        <v>36</v>
      </c>
      <c r="C36" s="16">
        <v>48</v>
      </c>
      <c r="D36" s="16">
        <v>36</v>
      </c>
      <c r="E36" s="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x14ac:dyDescent="0.45">
      <c r="A37" s="15" t="s">
        <v>99</v>
      </c>
      <c r="B37" s="16">
        <v>0</v>
      </c>
      <c r="C37" s="16">
        <v>1</v>
      </c>
      <c r="D37" s="16">
        <v>2</v>
      </c>
      <c r="E37" s="8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x14ac:dyDescent="0.45">
      <c r="A38" s="24" t="s">
        <v>101</v>
      </c>
      <c r="B38" s="25">
        <f>PMT(B35/12,B36,-B34)</f>
        <v>303.24556802962599</v>
      </c>
      <c r="C38" s="25">
        <f>PMT(C35/12,C36,-C34)</f>
        <v>218.61181196037529</v>
      </c>
      <c r="D38" s="25">
        <f>PMT(D35/12,D36,-D34)</f>
        <v>307.5986678222306</v>
      </c>
      <c r="E38" s="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x14ac:dyDescent="0.45">
      <c r="A39" s="2"/>
      <c r="B39" s="2"/>
      <c r="C39" s="2"/>
      <c r="D39" s="2"/>
      <c r="E39" s="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s="22" customFormat="1" x14ac:dyDescent="0.45">
      <c r="A40" s="20" t="s">
        <v>102</v>
      </c>
      <c r="B40" s="21">
        <f>B38*B36-B34</f>
        <v>1916.8404490665362</v>
      </c>
      <c r="C40" s="21">
        <f>C38*C36-C34</f>
        <v>2493.3669740980149</v>
      </c>
      <c r="D40" s="21">
        <f>D38*D36-D34</f>
        <v>2073.5520416003019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</row>
    <row r="41" spans="1:60" x14ac:dyDescent="0.4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x14ac:dyDescent="0.4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x14ac:dyDescent="0.4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x14ac:dyDescent="0.4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x14ac:dyDescent="0.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x14ac:dyDescent="0.4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x14ac:dyDescent="0.4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x14ac:dyDescent="0.4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x14ac:dyDescent="0.4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x14ac:dyDescent="0.4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x14ac:dyDescent="0.4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x14ac:dyDescent="0.4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x14ac:dyDescent="0.4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x14ac:dyDescent="0.4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x14ac:dyDescent="0.4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x14ac:dyDescent="0.4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x14ac:dyDescent="0.4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x14ac:dyDescent="0.4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x14ac:dyDescent="0.4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x14ac:dyDescent="0.4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x14ac:dyDescent="0.4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x14ac:dyDescent="0.4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x14ac:dyDescent="0.4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x14ac:dyDescent="0.4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x14ac:dyDescent="0.4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x14ac:dyDescent="0.4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x14ac:dyDescent="0.4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60" x14ac:dyDescent="0.4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</row>
    <row r="69" spans="1:60" x14ac:dyDescent="0.4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</row>
    <row r="70" spans="1:60" x14ac:dyDescent="0.4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</row>
    <row r="71" spans="1:60" x14ac:dyDescent="0.4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</row>
    <row r="72" spans="1:60" x14ac:dyDescent="0.4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</row>
    <row r="73" spans="1:60" x14ac:dyDescent="0.4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</row>
    <row r="74" spans="1:60" x14ac:dyDescent="0.4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1:60" x14ac:dyDescent="0.4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</row>
    <row r="76" spans="1:60" x14ac:dyDescent="0.4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1:60" x14ac:dyDescent="0.4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1:60" x14ac:dyDescent="0.4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</row>
    <row r="79" spans="1:60" x14ac:dyDescent="0.4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</row>
    <row r="80" spans="1:60" x14ac:dyDescent="0.4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</row>
    <row r="81" spans="1:60" x14ac:dyDescent="0.4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</row>
    <row r="82" spans="1:60" x14ac:dyDescent="0.4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</row>
    <row r="83" spans="1:60" x14ac:dyDescent="0.4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</row>
    <row r="84" spans="1:60" x14ac:dyDescent="0.4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</row>
    <row r="85" spans="1:60" x14ac:dyDescent="0.4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</row>
    <row r="86" spans="1:60" x14ac:dyDescent="0.4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</row>
    <row r="87" spans="1:60" x14ac:dyDescent="0.4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</row>
    <row r="88" spans="1:60" x14ac:dyDescent="0.4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</row>
    <row r="89" spans="1:60" x14ac:dyDescent="0.4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</row>
    <row r="90" spans="1:60" x14ac:dyDescent="0.4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</row>
    <row r="91" spans="1:60" x14ac:dyDescent="0.4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</row>
    <row r="92" spans="1:60" x14ac:dyDescent="0.4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</row>
    <row r="93" spans="1:60" x14ac:dyDescent="0.4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</row>
    <row r="94" spans="1:60" x14ac:dyDescent="0.4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</row>
    <row r="95" spans="1:60" x14ac:dyDescent="0.4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</row>
    <row r="96" spans="1:60" x14ac:dyDescent="0.4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</row>
    <row r="97" spans="1:60" x14ac:dyDescent="0.4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</row>
    <row r="98" spans="1:60" x14ac:dyDescent="0.4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</row>
    <row r="99" spans="1:60" x14ac:dyDescent="0.4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</row>
    <row r="100" spans="1:60" x14ac:dyDescent="0.4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</row>
    <row r="101" spans="1:60" x14ac:dyDescent="0.4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</row>
    <row r="102" spans="1:60" x14ac:dyDescent="0.4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</row>
    <row r="103" spans="1:60" x14ac:dyDescent="0.4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</row>
    <row r="104" spans="1:60" x14ac:dyDescent="0.4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</row>
    <row r="105" spans="1:60" x14ac:dyDescent="0.4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</row>
    <row r="106" spans="1:60" x14ac:dyDescent="0.4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</row>
    <row r="107" spans="1:60" x14ac:dyDescent="0.4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</row>
    <row r="108" spans="1:60" x14ac:dyDescent="0.4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</row>
    <row r="109" spans="1:60" x14ac:dyDescent="0.4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</row>
    <row r="110" spans="1:60" x14ac:dyDescent="0.4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</row>
    <row r="111" spans="1:60" x14ac:dyDescent="0.4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</row>
    <row r="112" spans="1:60" x14ac:dyDescent="0.4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</row>
    <row r="113" spans="1:60" x14ac:dyDescent="0.4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</row>
    <row r="114" spans="1:60" x14ac:dyDescent="0.4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</row>
    <row r="115" spans="1:60" x14ac:dyDescent="0.4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</row>
    <row r="116" spans="1:60" x14ac:dyDescent="0.4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</row>
    <row r="117" spans="1:60" x14ac:dyDescent="0.4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</row>
    <row r="118" spans="1:60" x14ac:dyDescent="0.4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</row>
    <row r="119" spans="1:60" x14ac:dyDescent="0.4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</row>
    <row r="120" spans="1:60" x14ac:dyDescent="0.4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</row>
    <row r="121" spans="1:60" x14ac:dyDescent="0.4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</row>
    <row r="122" spans="1:60" x14ac:dyDescent="0.4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</row>
    <row r="123" spans="1:60" x14ac:dyDescent="0.4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</row>
    <row r="124" spans="1:60" x14ac:dyDescent="0.4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</row>
    <row r="125" spans="1:60" x14ac:dyDescent="0.4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</row>
    <row r="126" spans="1:60" x14ac:dyDescent="0.4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</row>
    <row r="127" spans="1:60" x14ac:dyDescent="0.4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</row>
    <row r="128" spans="1:60" x14ac:dyDescent="0.4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</row>
    <row r="129" spans="1:60" x14ac:dyDescent="0.4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</row>
    <row r="130" spans="1:60" x14ac:dyDescent="0.4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</row>
    <row r="131" spans="1:60" x14ac:dyDescent="0.4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</row>
    <row r="132" spans="1:60" x14ac:dyDescent="0.4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</row>
    <row r="133" spans="1:60" x14ac:dyDescent="0.4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</row>
    <row r="134" spans="1:60" x14ac:dyDescent="0.4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</row>
    <row r="135" spans="1:60" x14ac:dyDescent="0.4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</row>
    <row r="136" spans="1:60" x14ac:dyDescent="0.4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0" x14ac:dyDescent="0.4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</row>
    <row r="138" spans="1:60" x14ac:dyDescent="0.4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spans="1:60" x14ac:dyDescent="0.4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</row>
    <row r="140" spans="1:60" x14ac:dyDescent="0.4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</row>
    <row r="141" spans="1:60" x14ac:dyDescent="0.4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</row>
    <row r="142" spans="1:60" x14ac:dyDescent="0.4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</row>
    <row r="143" spans="1:60" x14ac:dyDescent="0.4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</row>
    <row r="144" spans="1:60" x14ac:dyDescent="0.4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</row>
    <row r="145" spans="1:60" x14ac:dyDescent="0.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</row>
    <row r="146" spans="1:60" x14ac:dyDescent="0.4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</row>
    <row r="147" spans="1:60" x14ac:dyDescent="0.4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</row>
    <row r="148" spans="1:60" x14ac:dyDescent="0.4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</row>
    <row r="149" spans="1:60" x14ac:dyDescent="0.4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</row>
    <row r="150" spans="1:60" x14ac:dyDescent="0.4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</row>
    <row r="151" spans="1:60" x14ac:dyDescent="0.4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</row>
    <row r="152" spans="1:60" x14ac:dyDescent="0.4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</row>
    <row r="153" spans="1:60" x14ac:dyDescent="0.4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</row>
    <row r="154" spans="1:60" x14ac:dyDescent="0.4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</row>
    <row r="155" spans="1:60" x14ac:dyDescent="0.4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</row>
    <row r="156" spans="1:60" x14ac:dyDescent="0.4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</row>
    <row r="157" spans="1:60" x14ac:dyDescent="0.4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</row>
    <row r="158" spans="1:60" x14ac:dyDescent="0.4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</row>
    <row r="159" spans="1:60" x14ac:dyDescent="0.4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</row>
    <row r="160" spans="1:60" x14ac:dyDescent="0.4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1:60" x14ac:dyDescent="0.4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</row>
    <row r="162" spans="1:60" x14ac:dyDescent="0.4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</row>
    <row r="163" spans="1:60" x14ac:dyDescent="0.4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</row>
    <row r="164" spans="1:60" x14ac:dyDescent="0.4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</row>
    <row r="165" spans="1:60" x14ac:dyDescent="0.4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</row>
    <row r="166" spans="1:60" x14ac:dyDescent="0.4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</row>
    <row r="167" spans="1:60" x14ac:dyDescent="0.4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1:60" x14ac:dyDescent="0.4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</row>
    <row r="169" spans="1:60" x14ac:dyDescent="0.4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</row>
    <row r="170" spans="1:60" x14ac:dyDescent="0.4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</row>
    <row r="171" spans="1:60" x14ac:dyDescent="0.4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</row>
    <row r="172" spans="1:60" x14ac:dyDescent="0.4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</row>
    <row r="173" spans="1:60" x14ac:dyDescent="0.4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</row>
    <row r="174" spans="1:60" x14ac:dyDescent="0.4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</row>
    <row r="175" spans="1:60" x14ac:dyDescent="0.4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</row>
    <row r="176" spans="1:60" x14ac:dyDescent="0.4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</row>
    <row r="177" spans="1:60" x14ac:dyDescent="0.4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</row>
    <row r="178" spans="1:60" x14ac:dyDescent="0.4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</row>
    <row r="179" spans="1:60" x14ac:dyDescent="0.4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</row>
    <row r="180" spans="1:60" x14ac:dyDescent="0.4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</row>
    <row r="181" spans="1:60" x14ac:dyDescent="0.4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</row>
    <row r="182" spans="1:60" x14ac:dyDescent="0.4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</row>
    <row r="183" spans="1:60" x14ac:dyDescent="0.4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</row>
    <row r="184" spans="1:60" x14ac:dyDescent="0.4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</row>
    <row r="185" spans="1:60" x14ac:dyDescent="0.4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</row>
    <row r="186" spans="1:60" x14ac:dyDescent="0.4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</row>
    <row r="187" spans="1:60" x14ac:dyDescent="0.4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</row>
    <row r="188" spans="1:60" x14ac:dyDescent="0.4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</row>
    <row r="189" spans="1:60" x14ac:dyDescent="0.4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</row>
    <row r="190" spans="1:60" x14ac:dyDescent="0.4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</row>
    <row r="191" spans="1:60" x14ac:dyDescent="0.4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</row>
    <row r="192" spans="1:60" x14ac:dyDescent="0.4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</row>
    <row r="193" spans="1:60" x14ac:dyDescent="0.4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</row>
    <row r="194" spans="1:60" x14ac:dyDescent="0.4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</row>
    <row r="195" spans="1:60" x14ac:dyDescent="0.4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1:60" x14ac:dyDescent="0.4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1:60" x14ac:dyDescent="0.4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1:60" x14ac:dyDescent="0.4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spans="1:60" x14ac:dyDescent="0.4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</row>
    <row r="200" spans="1:60" x14ac:dyDescent="0.4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</row>
    <row r="201" spans="1:60" x14ac:dyDescent="0.4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</row>
    <row r="202" spans="1:60" x14ac:dyDescent="0.4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1:60" x14ac:dyDescent="0.4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1:60" x14ac:dyDescent="0.4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1:60" x14ac:dyDescent="0.4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1:60" x14ac:dyDescent="0.4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1:60" x14ac:dyDescent="0.4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1:60" x14ac:dyDescent="0.4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1:60" x14ac:dyDescent="0.4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1:60" x14ac:dyDescent="0.4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1:60" x14ac:dyDescent="0.4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1:60" x14ac:dyDescent="0.4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1:60" x14ac:dyDescent="0.4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1:60" x14ac:dyDescent="0.4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1:60" x14ac:dyDescent="0.4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1:60" x14ac:dyDescent="0.4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1:60" x14ac:dyDescent="0.4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1:60" x14ac:dyDescent="0.4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1:60" x14ac:dyDescent="0.4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</row>
    <row r="220" spans="1:60" x14ac:dyDescent="0.4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1:60" x14ac:dyDescent="0.4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2" spans="1:60" x14ac:dyDescent="0.4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</row>
    <row r="223" spans="1:60" x14ac:dyDescent="0.4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</row>
    <row r="224" spans="1:60" x14ac:dyDescent="0.4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</row>
    <row r="225" spans="1:60" x14ac:dyDescent="0.4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</row>
    <row r="226" spans="1:60" x14ac:dyDescent="0.4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</row>
    <row r="227" spans="1:60" x14ac:dyDescent="0.4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</row>
    <row r="228" spans="1:60" x14ac:dyDescent="0.4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</row>
    <row r="229" spans="1:60" x14ac:dyDescent="0.4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</row>
    <row r="230" spans="1:60" x14ac:dyDescent="0.4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</row>
    <row r="231" spans="1:60" x14ac:dyDescent="0.4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</row>
    <row r="232" spans="1:60" x14ac:dyDescent="0.4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</row>
    <row r="233" spans="1:60" x14ac:dyDescent="0.4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</row>
    <row r="234" spans="1:60" x14ac:dyDescent="0.4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</row>
    <row r="235" spans="1:60" x14ac:dyDescent="0.4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</row>
    <row r="236" spans="1:60" x14ac:dyDescent="0.4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</row>
    <row r="237" spans="1:60" x14ac:dyDescent="0.4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</row>
    <row r="238" spans="1:60" x14ac:dyDescent="0.4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</row>
    <row r="239" spans="1:60" x14ac:dyDescent="0.4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</row>
    <row r="240" spans="1:60" x14ac:dyDescent="0.4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</row>
    <row r="241" spans="1:60" x14ac:dyDescent="0.4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</row>
    <row r="242" spans="1:60" x14ac:dyDescent="0.4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</row>
    <row r="243" spans="1:60" x14ac:dyDescent="0.4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</row>
    <row r="244" spans="1:60" x14ac:dyDescent="0.4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</row>
    <row r="245" spans="1:60" x14ac:dyDescent="0.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</row>
    <row r="246" spans="1:60" x14ac:dyDescent="0.4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</row>
    <row r="247" spans="1:60" x14ac:dyDescent="0.4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</row>
    <row r="248" spans="1:60" x14ac:dyDescent="0.4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</row>
    <row r="249" spans="1:60" x14ac:dyDescent="0.4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</row>
    <row r="250" spans="1:60" x14ac:dyDescent="0.4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</row>
    <row r="251" spans="1:60" x14ac:dyDescent="0.4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</row>
    <row r="252" spans="1:60" x14ac:dyDescent="0.4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</row>
    <row r="253" spans="1:60" x14ac:dyDescent="0.4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</row>
    <row r="254" spans="1:60" x14ac:dyDescent="0.4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</row>
    <row r="255" spans="1:60" x14ac:dyDescent="0.4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</row>
    <row r="256" spans="1:60" x14ac:dyDescent="0.4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</row>
    <row r="257" spans="1:60" x14ac:dyDescent="0.4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</row>
    <row r="258" spans="1:60" x14ac:dyDescent="0.4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</row>
    <row r="259" spans="1:60" x14ac:dyDescent="0.4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</row>
    <row r="260" spans="1:60" x14ac:dyDescent="0.4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</row>
    <row r="261" spans="1:60" x14ac:dyDescent="0.4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</row>
    <row r="262" spans="1:60" x14ac:dyDescent="0.4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</row>
    <row r="263" spans="1:60" x14ac:dyDescent="0.4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</row>
    <row r="264" spans="1:60" x14ac:dyDescent="0.4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</row>
    <row r="265" spans="1:60" x14ac:dyDescent="0.4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</row>
    <row r="266" spans="1:60" x14ac:dyDescent="0.4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</row>
    <row r="267" spans="1:60" x14ac:dyDescent="0.4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</row>
    <row r="268" spans="1:60" x14ac:dyDescent="0.4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</row>
    <row r="269" spans="1:60" x14ac:dyDescent="0.4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</row>
    <row r="270" spans="1:60" x14ac:dyDescent="0.4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</row>
    <row r="271" spans="1:60" x14ac:dyDescent="0.4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</row>
    <row r="272" spans="1:60" x14ac:dyDescent="0.4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</row>
    <row r="273" spans="1:60" x14ac:dyDescent="0.4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</row>
    <row r="274" spans="1:60" x14ac:dyDescent="0.4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</row>
    <row r="275" spans="1:60" x14ac:dyDescent="0.4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</row>
    <row r="276" spans="1:60" x14ac:dyDescent="0.4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</row>
    <row r="277" spans="1:60" x14ac:dyDescent="0.4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</row>
    <row r="278" spans="1:60" x14ac:dyDescent="0.4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</row>
    <row r="279" spans="1:60" x14ac:dyDescent="0.4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</row>
    <row r="280" spans="1:60" x14ac:dyDescent="0.4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</row>
    <row r="281" spans="1:60" x14ac:dyDescent="0.4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</row>
    <row r="282" spans="1:60" x14ac:dyDescent="0.4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</row>
    <row r="283" spans="1:60" x14ac:dyDescent="0.4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</row>
    <row r="284" spans="1:60" x14ac:dyDescent="0.4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</row>
    <row r="285" spans="1:60" x14ac:dyDescent="0.4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</row>
    <row r="286" spans="1:60" x14ac:dyDescent="0.4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</row>
    <row r="287" spans="1:60" x14ac:dyDescent="0.4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</row>
    <row r="288" spans="1:60" x14ac:dyDescent="0.4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</row>
    <row r="289" spans="1:60" x14ac:dyDescent="0.4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</row>
    <row r="290" spans="1:60" x14ac:dyDescent="0.4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</row>
    <row r="291" spans="1:60" x14ac:dyDescent="0.4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</row>
    <row r="292" spans="1:60" x14ac:dyDescent="0.4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</row>
    <row r="293" spans="1:60" x14ac:dyDescent="0.4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</row>
    <row r="294" spans="1:60" x14ac:dyDescent="0.4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</row>
    <row r="295" spans="1:60" x14ac:dyDescent="0.4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</row>
    <row r="296" spans="1:60" x14ac:dyDescent="0.4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</row>
    <row r="297" spans="1:60" x14ac:dyDescent="0.4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</row>
    <row r="298" spans="1:60" x14ac:dyDescent="0.4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</row>
    <row r="299" spans="1:60" x14ac:dyDescent="0.4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</row>
    <row r="300" spans="1:60" x14ac:dyDescent="0.4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</row>
    <row r="301" spans="1:60" x14ac:dyDescent="0.4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</row>
    <row r="302" spans="1:60" x14ac:dyDescent="0.4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</row>
    <row r="303" spans="1:60" x14ac:dyDescent="0.4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</row>
    <row r="304" spans="1:60" x14ac:dyDescent="0.4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</row>
    <row r="305" spans="1:60" x14ac:dyDescent="0.4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</row>
    <row r="306" spans="1:60" x14ac:dyDescent="0.4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</row>
    <row r="307" spans="1:60" x14ac:dyDescent="0.4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</row>
    <row r="308" spans="1:60" x14ac:dyDescent="0.4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</row>
    <row r="309" spans="1:60" x14ac:dyDescent="0.4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</row>
    <row r="310" spans="1:60" x14ac:dyDescent="0.4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</row>
    <row r="311" spans="1:60" x14ac:dyDescent="0.4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</row>
    <row r="312" spans="1:60" x14ac:dyDescent="0.4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</row>
    <row r="313" spans="1:60" x14ac:dyDescent="0.4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</row>
    <row r="314" spans="1:60" x14ac:dyDescent="0.4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</row>
    <row r="315" spans="1:60" x14ac:dyDescent="0.4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</row>
    <row r="316" spans="1:60" x14ac:dyDescent="0.4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</row>
    <row r="317" spans="1:60" x14ac:dyDescent="0.4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</row>
    <row r="318" spans="1:60" x14ac:dyDescent="0.4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</row>
    <row r="319" spans="1:60" x14ac:dyDescent="0.4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</row>
    <row r="320" spans="1:60" x14ac:dyDescent="0.4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</row>
    <row r="321" spans="1:60" x14ac:dyDescent="0.4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</row>
    <row r="322" spans="1:60" x14ac:dyDescent="0.4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</row>
    <row r="323" spans="1:60" x14ac:dyDescent="0.4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</row>
    <row r="324" spans="1:60" x14ac:dyDescent="0.4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</row>
    <row r="325" spans="1:60" x14ac:dyDescent="0.4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</row>
    <row r="326" spans="1:60" x14ac:dyDescent="0.4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</row>
    <row r="327" spans="1:60" x14ac:dyDescent="0.4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</row>
    <row r="328" spans="1:60" x14ac:dyDescent="0.4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</row>
    <row r="329" spans="1:60" x14ac:dyDescent="0.4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</row>
    <row r="330" spans="1:60" x14ac:dyDescent="0.4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</row>
    <row r="331" spans="1:60" x14ac:dyDescent="0.4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</row>
    <row r="332" spans="1:60" x14ac:dyDescent="0.4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</row>
    <row r="333" spans="1:60" x14ac:dyDescent="0.4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</row>
    <row r="334" spans="1:60" x14ac:dyDescent="0.4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</row>
    <row r="335" spans="1:60" x14ac:dyDescent="0.4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</row>
    <row r="336" spans="1:60" x14ac:dyDescent="0.4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</row>
    <row r="337" spans="1:60" x14ac:dyDescent="0.4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</row>
    <row r="338" spans="1:60" x14ac:dyDescent="0.4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</row>
    <row r="339" spans="1:60" x14ac:dyDescent="0.4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</row>
    <row r="340" spans="1:60" x14ac:dyDescent="0.4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</row>
    <row r="341" spans="1:60" x14ac:dyDescent="0.4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</row>
    <row r="342" spans="1:60" x14ac:dyDescent="0.4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</row>
    <row r="343" spans="1:60" x14ac:dyDescent="0.4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</row>
    <row r="344" spans="1:60" x14ac:dyDescent="0.4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</row>
    <row r="345" spans="1:60" x14ac:dyDescent="0.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</row>
    <row r="346" spans="1:60" x14ac:dyDescent="0.4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</row>
    <row r="347" spans="1:60" x14ac:dyDescent="0.4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</row>
    <row r="348" spans="1:60" x14ac:dyDescent="0.4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</row>
    <row r="349" spans="1:60" x14ac:dyDescent="0.4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</row>
    <row r="350" spans="1:60" x14ac:dyDescent="0.4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</row>
    <row r="351" spans="1:60" x14ac:dyDescent="0.4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</row>
    <row r="352" spans="1:60" x14ac:dyDescent="0.4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</row>
    <row r="353" spans="1:60" x14ac:dyDescent="0.4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</row>
    <row r="354" spans="1:60" x14ac:dyDescent="0.4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</row>
    <row r="355" spans="1:60" x14ac:dyDescent="0.4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</row>
    <row r="356" spans="1:60" x14ac:dyDescent="0.4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</row>
    <row r="357" spans="1:60" x14ac:dyDescent="0.4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</row>
    <row r="358" spans="1:60" x14ac:dyDescent="0.4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</row>
    <row r="359" spans="1:60" x14ac:dyDescent="0.4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</row>
    <row r="360" spans="1:60" x14ac:dyDescent="0.4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</row>
    <row r="361" spans="1:60" x14ac:dyDescent="0.4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</row>
    <row r="362" spans="1:60" x14ac:dyDescent="0.4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</row>
    <row r="363" spans="1:60" x14ac:dyDescent="0.4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</row>
    <row r="364" spans="1:60" x14ac:dyDescent="0.4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</row>
    <row r="365" spans="1:60" x14ac:dyDescent="0.4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</row>
    <row r="366" spans="1:60" x14ac:dyDescent="0.4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</row>
    <row r="367" spans="1:60" x14ac:dyDescent="0.4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</row>
    <row r="368" spans="1:60" x14ac:dyDescent="0.4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</row>
    <row r="369" spans="1:60" x14ac:dyDescent="0.4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</row>
    <row r="370" spans="1:60" x14ac:dyDescent="0.4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</row>
    <row r="371" spans="1:60" x14ac:dyDescent="0.4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</row>
    <row r="372" spans="1:60" x14ac:dyDescent="0.4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</row>
    <row r="373" spans="1:60" x14ac:dyDescent="0.4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</row>
    <row r="374" spans="1:60" x14ac:dyDescent="0.4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</row>
    <row r="375" spans="1:60" x14ac:dyDescent="0.4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</row>
    <row r="376" spans="1:60" x14ac:dyDescent="0.4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</row>
    <row r="377" spans="1:60" x14ac:dyDescent="0.4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</row>
    <row r="378" spans="1:60" x14ac:dyDescent="0.4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</row>
    <row r="379" spans="1:60" x14ac:dyDescent="0.4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</row>
    <row r="380" spans="1:60" x14ac:dyDescent="0.4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</row>
    <row r="381" spans="1:60" x14ac:dyDescent="0.4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</row>
    <row r="382" spans="1:60" x14ac:dyDescent="0.4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</row>
    <row r="383" spans="1:60" x14ac:dyDescent="0.4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</row>
    <row r="384" spans="1:60" x14ac:dyDescent="0.4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</row>
    <row r="385" spans="1:60" x14ac:dyDescent="0.4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</row>
    <row r="386" spans="1:60" x14ac:dyDescent="0.4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</row>
    <row r="387" spans="1:60" x14ac:dyDescent="0.4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</row>
    <row r="388" spans="1:60" x14ac:dyDescent="0.4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</row>
    <row r="389" spans="1:60" x14ac:dyDescent="0.4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</row>
    <row r="390" spans="1:60" x14ac:dyDescent="0.4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</row>
    <row r="391" spans="1:60" x14ac:dyDescent="0.4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</row>
    <row r="392" spans="1:60" x14ac:dyDescent="0.4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</row>
    <row r="393" spans="1:60" x14ac:dyDescent="0.4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</row>
    <row r="394" spans="1:60" x14ac:dyDescent="0.4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</row>
    <row r="395" spans="1:60" x14ac:dyDescent="0.4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</row>
    <row r="396" spans="1:60" x14ac:dyDescent="0.4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</row>
    <row r="397" spans="1:60" x14ac:dyDescent="0.4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</row>
    <row r="398" spans="1:60" x14ac:dyDescent="0.4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</row>
    <row r="399" spans="1:60" x14ac:dyDescent="0.4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</row>
    <row r="400" spans="1:60" x14ac:dyDescent="0.4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</row>
    <row r="401" spans="1:60" x14ac:dyDescent="0.4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</row>
    <row r="402" spans="1:60" x14ac:dyDescent="0.4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</row>
    <row r="403" spans="1:60" x14ac:dyDescent="0.4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</row>
    <row r="404" spans="1:60" x14ac:dyDescent="0.4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</row>
    <row r="405" spans="1:60" x14ac:dyDescent="0.4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</row>
    <row r="406" spans="1:60" x14ac:dyDescent="0.4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</row>
    <row r="407" spans="1:60" x14ac:dyDescent="0.4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</row>
    <row r="408" spans="1:60" x14ac:dyDescent="0.4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</row>
    <row r="409" spans="1:60" x14ac:dyDescent="0.4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</row>
    <row r="410" spans="1:60" x14ac:dyDescent="0.4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</row>
    <row r="411" spans="1:60" x14ac:dyDescent="0.4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</row>
    <row r="412" spans="1:60" x14ac:dyDescent="0.4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</row>
    <row r="413" spans="1:60" x14ac:dyDescent="0.4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</row>
    <row r="414" spans="1:60" x14ac:dyDescent="0.4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</row>
    <row r="415" spans="1:60" x14ac:dyDescent="0.4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</row>
    <row r="416" spans="1:60" x14ac:dyDescent="0.4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</row>
    <row r="417" spans="1:60" x14ac:dyDescent="0.4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</row>
    <row r="418" spans="1:60" x14ac:dyDescent="0.4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</row>
    <row r="419" spans="1:60" x14ac:dyDescent="0.4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</row>
    <row r="420" spans="1:60" x14ac:dyDescent="0.4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</row>
    <row r="421" spans="1:60" x14ac:dyDescent="0.4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</row>
    <row r="422" spans="1:60" x14ac:dyDescent="0.4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</row>
    <row r="423" spans="1:60" x14ac:dyDescent="0.4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</row>
    <row r="424" spans="1:60" x14ac:dyDescent="0.4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</row>
    <row r="425" spans="1:60" x14ac:dyDescent="0.4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</row>
    <row r="426" spans="1:60" x14ac:dyDescent="0.4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</row>
    <row r="427" spans="1:60" x14ac:dyDescent="0.4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</row>
    <row r="428" spans="1:60" x14ac:dyDescent="0.4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</row>
    <row r="429" spans="1:60" x14ac:dyDescent="0.4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</row>
    <row r="430" spans="1:60" x14ac:dyDescent="0.4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</row>
    <row r="431" spans="1:60" x14ac:dyDescent="0.4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</row>
    <row r="432" spans="1:60" x14ac:dyDescent="0.4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</row>
    <row r="433" spans="1:60" x14ac:dyDescent="0.4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</row>
    <row r="434" spans="1:60" x14ac:dyDescent="0.4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</row>
    <row r="435" spans="1:60" x14ac:dyDescent="0.4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</row>
    <row r="436" spans="1:60" x14ac:dyDescent="0.4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</row>
    <row r="437" spans="1:60" x14ac:dyDescent="0.4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</row>
    <row r="438" spans="1:60" x14ac:dyDescent="0.4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</row>
    <row r="439" spans="1:60" x14ac:dyDescent="0.4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</row>
    <row r="440" spans="1:60" x14ac:dyDescent="0.4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</row>
    <row r="441" spans="1:60" x14ac:dyDescent="0.4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</row>
    <row r="442" spans="1:60" x14ac:dyDescent="0.4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</row>
    <row r="443" spans="1:60" x14ac:dyDescent="0.4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</row>
    <row r="444" spans="1:60" x14ac:dyDescent="0.4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</row>
    <row r="445" spans="1:60" x14ac:dyDescent="0.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</row>
    <row r="446" spans="1:60" x14ac:dyDescent="0.4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</row>
    <row r="447" spans="1:60" x14ac:dyDescent="0.4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</row>
    <row r="448" spans="1:60" x14ac:dyDescent="0.4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</row>
    <row r="449" spans="1:60" x14ac:dyDescent="0.4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</row>
    <row r="450" spans="1:60" x14ac:dyDescent="0.4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</row>
    <row r="451" spans="1:60" x14ac:dyDescent="0.4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</row>
    <row r="452" spans="1:60" x14ac:dyDescent="0.4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</row>
    <row r="453" spans="1:60" x14ac:dyDescent="0.4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</row>
    <row r="454" spans="1:60" x14ac:dyDescent="0.4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</row>
    <row r="455" spans="1:60" x14ac:dyDescent="0.4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</row>
    <row r="456" spans="1:60" x14ac:dyDescent="0.4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</row>
    <row r="457" spans="1:60" x14ac:dyDescent="0.4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</row>
    <row r="458" spans="1:60" x14ac:dyDescent="0.4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</row>
    <row r="459" spans="1:60" x14ac:dyDescent="0.4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</row>
    <row r="460" spans="1:60" x14ac:dyDescent="0.4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</row>
    <row r="461" spans="1:60" x14ac:dyDescent="0.4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</row>
    <row r="462" spans="1:60" x14ac:dyDescent="0.4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</row>
    <row r="463" spans="1:60" x14ac:dyDescent="0.4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</row>
    <row r="464" spans="1:60" x14ac:dyDescent="0.4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</row>
    <row r="465" spans="1:60" x14ac:dyDescent="0.4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</row>
    <row r="466" spans="1:60" x14ac:dyDescent="0.4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</row>
    <row r="467" spans="1:60" x14ac:dyDescent="0.4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</row>
    <row r="468" spans="1:60" x14ac:dyDescent="0.4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</row>
    <row r="469" spans="1:60" x14ac:dyDescent="0.4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</row>
    <row r="470" spans="1:60" x14ac:dyDescent="0.4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</row>
    <row r="471" spans="1:60" x14ac:dyDescent="0.4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</row>
    <row r="472" spans="1:60" x14ac:dyDescent="0.4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</row>
    <row r="473" spans="1:60" x14ac:dyDescent="0.4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</row>
    <row r="474" spans="1:60" x14ac:dyDescent="0.4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</row>
    <row r="475" spans="1:60" x14ac:dyDescent="0.4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</row>
    <row r="476" spans="1:60" x14ac:dyDescent="0.4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</row>
    <row r="477" spans="1:60" x14ac:dyDescent="0.4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</row>
    <row r="478" spans="1:60" x14ac:dyDescent="0.4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</row>
    <row r="479" spans="1:60" x14ac:dyDescent="0.4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</row>
    <row r="480" spans="1:60" x14ac:dyDescent="0.4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</row>
    <row r="481" spans="1:60" x14ac:dyDescent="0.4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</row>
    <row r="482" spans="1:60" x14ac:dyDescent="0.4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</row>
    <row r="483" spans="1:60" x14ac:dyDescent="0.4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</row>
    <row r="484" spans="1:60" x14ac:dyDescent="0.4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</row>
    <row r="485" spans="1:60" x14ac:dyDescent="0.4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</row>
    <row r="486" spans="1:60" x14ac:dyDescent="0.4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</row>
    <row r="487" spans="1:60" x14ac:dyDescent="0.4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</row>
    <row r="488" spans="1:60" x14ac:dyDescent="0.4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</row>
    <row r="489" spans="1:60" x14ac:dyDescent="0.4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</row>
    <row r="490" spans="1:60" x14ac:dyDescent="0.4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</row>
    <row r="491" spans="1:60" x14ac:dyDescent="0.4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</row>
    <row r="492" spans="1:60" x14ac:dyDescent="0.4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</row>
    <row r="493" spans="1:60" x14ac:dyDescent="0.4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</row>
    <row r="494" spans="1:60" x14ac:dyDescent="0.4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</row>
    <row r="495" spans="1:60" x14ac:dyDescent="0.4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</row>
    <row r="496" spans="1:60" x14ac:dyDescent="0.4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</row>
    <row r="497" spans="1:60" x14ac:dyDescent="0.4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</row>
    <row r="498" spans="1:60" x14ac:dyDescent="0.4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</row>
    <row r="499" spans="1:60" x14ac:dyDescent="0.4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</row>
    <row r="500" spans="1:60" x14ac:dyDescent="0.4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</row>
    <row r="501" spans="1:60" x14ac:dyDescent="0.4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</row>
    <row r="502" spans="1:60" x14ac:dyDescent="0.4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</row>
    <row r="503" spans="1:60" x14ac:dyDescent="0.4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</row>
    <row r="504" spans="1:60" x14ac:dyDescent="0.4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</row>
    <row r="505" spans="1:60" x14ac:dyDescent="0.4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</row>
    <row r="506" spans="1:60" x14ac:dyDescent="0.4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</row>
    <row r="507" spans="1:60" x14ac:dyDescent="0.4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</row>
    <row r="508" spans="1:60" x14ac:dyDescent="0.4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</row>
    <row r="509" spans="1:60" x14ac:dyDescent="0.4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</row>
    <row r="510" spans="1:60" x14ac:dyDescent="0.4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</row>
    <row r="511" spans="1:60" x14ac:dyDescent="0.4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</row>
    <row r="512" spans="1:60" x14ac:dyDescent="0.4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</row>
    <row r="513" spans="1:60" x14ac:dyDescent="0.4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</row>
    <row r="514" spans="1:60" x14ac:dyDescent="0.4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</row>
    <row r="515" spans="1:60" x14ac:dyDescent="0.4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</row>
    <row r="516" spans="1:60" x14ac:dyDescent="0.4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</row>
    <row r="517" spans="1:60" x14ac:dyDescent="0.4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</row>
    <row r="518" spans="1:60" x14ac:dyDescent="0.4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</row>
    <row r="519" spans="1:60" x14ac:dyDescent="0.4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</row>
    <row r="520" spans="1:60" x14ac:dyDescent="0.4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</row>
    <row r="521" spans="1:60" x14ac:dyDescent="0.4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</row>
    <row r="522" spans="1:60" x14ac:dyDescent="0.4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</row>
    <row r="523" spans="1:60" x14ac:dyDescent="0.4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</row>
    <row r="524" spans="1:60" x14ac:dyDescent="0.4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</row>
    <row r="525" spans="1:60" x14ac:dyDescent="0.4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</row>
    <row r="526" spans="1:60" x14ac:dyDescent="0.4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</row>
    <row r="527" spans="1:60" x14ac:dyDescent="0.4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</row>
    <row r="528" spans="1:60" x14ac:dyDescent="0.4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</row>
    <row r="529" spans="1:60" x14ac:dyDescent="0.4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</row>
    <row r="530" spans="1:60" x14ac:dyDescent="0.4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</row>
    <row r="531" spans="1:60" x14ac:dyDescent="0.4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</row>
    <row r="532" spans="1:60" x14ac:dyDescent="0.4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</row>
    <row r="533" spans="1:60" x14ac:dyDescent="0.4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</row>
    <row r="534" spans="1:60" x14ac:dyDescent="0.4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</row>
    <row r="535" spans="1:60" x14ac:dyDescent="0.4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</row>
    <row r="536" spans="1:60" x14ac:dyDescent="0.4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</row>
    <row r="537" spans="1:60" x14ac:dyDescent="0.4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</row>
    <row r="538" spans="1:60" x14ac:dyDescent="0.4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</row>
    <row r="539" spans="1:60" x14ac:dyDescent="0.4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</row>
    <row r="540" spans="1:60" x14ac:dyDescent="0.4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</row>
    <row r="541" spans="1:60" x14ac:dyDescent="0.4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</row>
    <row r="542" spans="1:60" x14ac:dyDescent="0.4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</row>
    <row r="543" spans="1:60" x14ac:dyDescent="0.4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</row>
    <row r="544" spans="1:60" x14ac:dyDescent="0.4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</row>
    <row r="545" spans="1:60" x14ac:dyDescent="0.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</row>
    <row r="546" spans="1:60" x14ac:dyDescent="0.4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</row>
    <row r="547" spans="1:60" x14ac:dyDescent="0.4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</row>
    <row r="548" spans="1:60" x14ac:dyDescent="0.4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</row>
    <row r="549" spans="1:60" x14ac:dyDescent="0.4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</row>
    <row r="550" spans="1:60" x14ac:dyDescent="0.4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</row>
    <row r="551" spans="1:60" x14ac:dyDescent="0.4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</row>
    <row r="552" spans="1:60" x14ac:dyDescent="0.4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</row>
    <row r="553" spans="1:60" x14ac:dyDescent="0.4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</row>
    <row r="554" spans="1:60" x14ac:dyDescent="0.4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</row>
    <row r="555" spans="1:60" x14ac:dyDescent="0.4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</row>
    <row r="556" spans="1:60" x14ac:dyDescent="0.4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</row>
    <row r="557" spans="1:60" x14ac:dyDescent="0.4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</row>
    <row r="558" spans="1:60" x14ac:dyDescent="0.4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</row>
    <row r="559" spans="1:60" x14ac:dyDescent="0.4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</row>
    <row r="560" spans="1:60" x14ac:dyDescent="0.4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</row>
    <row r="561" spans="1:60" x14ac:dyDescent="0.4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</row>
    <row r="562" spans="1:60" x14ac:dyDescent="0.4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</row>
    <row r="563" spans="1:60" x14ac:dyDescent="0.4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</row>
    <row r="564" spans="1:60" x14ac:dyDescent="0.4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</row>
    <row r="565" spans="1:60" x14ac:dyDescent="0.4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</row>
    <row r="566" spans="1:60" x14ac:dyDescent="0.4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</row>
    <row r="567" spans="1:60" x14ac:dyDescent="0.4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</row>
    <row r="568" spans="1:60" x14ac:dyDescent="0.4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</row>
    <row r="569" spans="1:60" x14ac:dyDescent="0.4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</row>
    <row r="570" spans="1:60" x14ac:dyDescent="0.4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</row>
    <row r="571" spans="1:60" x14ac:dyDescent="0.4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</row>
    <row r="572" spans="1:60" x14ac:dyDescent="0.4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</row>
    <row r="573" spans="1:60" x14ac:dyDescent="0.4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</row>
    <row r="574" spans="1:60" x14ac:dyDescent="0.4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</row>
    <row r="575" spans="1:60" x14ac:dyDescent="0.4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</row>
    <row r="576" spans="1:60" x14ac:dyDescent="0.4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</row>
    <row r="577" spans="1:60" x14ac:dyDescent="0.4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</row>
    <row r="578" spans="1:60" x14ac:dyDescent="0.4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</row>
    <row r="579" spans="1:60" x14ac:dyDescent="0.4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</row>
    <row r="580" spans="1:60" x14ac:dyDescent="0.4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</row>
    <row r="581" spans="1:60" x14ac:dyDescent="0.4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</row>
    <row r="582" spans="1:60" x14ac:dyDescent="0.4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</row>
    <row r="583" spans="1:60" x14ac:dyDescent="0.4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</row>
    <row r="584" spans="1:60" x14ac:dyDescent="0.4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</row>
    <row r="585" spans="1:60" x14ac:dyDescent="0.4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</row>
    <row r="586" spans="1:60" x14ac:dyDescent="0.4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</row>
    <row r="587" spans="1:60" x14ac:dyDescent="0.4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</row>
    <row r="588" spans="1:60" x14ac:dyDescent="0.4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</row>
    <row r="589" spans="1:60" x14ac:dyDescent="0.4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</row>
    <row r="590" spans="1:60" x14ac:dyDescent="0.4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</row>
    <row r="591" spans="1:60" x14ac:dyDescent="0.4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</row>
    <row r="592" spans="1:60" x14ac:dyDescent="0.4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</row>
    <row r="593" spans="1:60" x14ac:dyDescent="0.4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</row>
    <row r="594" spans="1:60" x14ac:dyDescent="0.4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</row>
    <row r="595" spans="1:60" x14ac:dyDescent="0.4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</row>
    <row r="596" spans="1:60" x14ac:dyDescent="0.4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</row>
    <row r="597" spans="1:60" x14ac:dyDescent="0.4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</row>
    <row r="598" spans="1:60" x14ac:dyDescent="0.4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</row>
    <row r="599" spans="1:60" x14ac:dyDescent="0.4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</row>
    <row r="600" spans="1:60" x14ac:dyDescent="0.4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</row>
    <row r="601" spans="1:60" x14ac:dyDescent="0.4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</row>
    <row r="602" spans="1:60" x14ac:dyDescent="0.4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</row>
    <row r="603" spans="1:60" x14ac:dyDescent="0.4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</row>
    <row r="604" spans="1:60" x14ac:dyDescent="0.4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</row>
    <row r="605" spans="1:60" x14ac:dyDescent="0.4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</row>
    <row r="606" spans="1:60" x14ac:dyDescent="0.4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</row>
    <row r="607" spans="1:60" x14ac:dyDescent="0.4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</row>
    <row r="608" spans="1:60" x14ac:dyDescent="0.4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</row>
    <row r="609" spans="1:60" x14ac:dyDescent="0.4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</row>
    <row r="610" spans="1:60" x14ac:dyDescent="0.4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</row>
    <row r="611" spans="1:60" x14ac:dyDescent="0.4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</row>
    <row r="612" spans="1:60" x14ac:dyDescent="0.4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</row>
    <row r="613" spans="1:60" x14ac:dyDescent="0.4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</row>
    <row r="614" spans="1:60" x14ac:dyDescent="0.4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</row>
    <row r="615" spans="1:60" x14ac:dyDescent="0.4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</row>
    <row r="616" spans="1:60" x14ac:dyDescent="0.4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</row>
    <row r="617" spans="1:60" x14ac:dyDescent="0.4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</row>
    <row r="618" spans="1:60" x14ac:dyDescent="0.4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</row>
    <row r="619" spans="1:60" x14ac:dyDescent="0.4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</row>
    <row r="620" spans="1:60" x14ac:dyDescent="0.4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</row>
    <row r="621" spans="1:60" x14ac:dyDescent="0.4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</row>
    <row r="622" spans="1:60" x14ac:dyDescent="0.4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</row>
    <row r="623" spans="1:60" x14ac:dyDescent="0.4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</row>
    <row r="624" spans="1:60" x14ac:dyDescent="0.4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</row>
    <row r="625" spans="1:60" x14ac:dyDescent="0.4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</row>
    <row r="626" spans="1:60" x14ac:dyDescent="0.4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</row>
    <row r="627" spans="1:60" x14ac:dyDescent="0.4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</row>
    <row r="628" spans="1:60" x14ac:dyDescent="0.4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</row>
    <row r="629" spans="1:60" x14ac:dyDescent="0.4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</row>
    <row r="630" spans="1:60" x14ac:dyDescent="0.4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</row>
    <row r="631" spans="1:60" x14ac:dyDescent="0.4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</row>
    <row r="632" spans="1:60" x14ac:dyDescent="0.4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</row>
    <row r="633" spans="1:60" x14ac:dyDescent="0.4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</row>
    <row r="634" spans="1:60" x14ac:dyDescent="0.4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</row>
    <row r="635" spans="1:60" x14ac:dyDescent="0.4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</row>
    <row r="636" spans="1:60" x14ac:dyDescent="0.4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</row>
    <row r="637" spans="1:60" x14ac:dyDescent="0.4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</row>
    <row r="638" spans="1:60" x14ac:dyDescent="0.4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</row>
    <row r="639" spans="1:60" x14ac:dyDescent="0.4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</row>
    <row r="640" spans="1:60" x14ac:dyDescent="0.4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</row>
    <row r="641" spans="1:60" x14ac:dyDescent="0.4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</row>
    <row r="642" spans="1:60" x14ac:dyDescent="0.4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</row>
    <row r="643" spans="1:60" x14ac:dyDescent="0.4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</row>
    <row r="644" spans="1:60" x14ac:dyDescent="0.4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</row>
    <row r="645" spans="1:60" x14ac:dyDescent="0.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</row>
    <row r="646" spans="1:60" x14ac:dyDescent="0.4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</row>
    <row r="647" spans="1:60" x14ac:dyDescent="0.4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</row>
    <row r="648" spans="1:60" x14ac:dyDescent="0.4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</row>
    <row r="649" spans="1:60" x14ac:dyDescent="0.4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</row>
    <row r="650" spans="1:60" x14ac:dyDescent="0.4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</row>
    <row r="651" spans="1:60" x14ac:dyDescent="0.4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</row>
    <row r="652" spans="1:60" x14ac:dyDescent="0.4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</row>
    <row r="653" spans="1:60" x14ac:dyDescent="0.4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</row>
    <row r="654" spans="1:60" x14ac:dyDescent="0.4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</row>
    <row r="655" spans="1:60" x14ac:dyDescent="0.4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</row>
    <row r="656" spans="1:60" x14ac:dyDescent="0.4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</row>
    <row r="657" spans="1:60" x14ac:dyDescent="0.4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</row>
    <row r="658" spans="1:60" x14ac:dyDescent="0.4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</row>
    <row r="659" spans="1:60" x14ac:dyDescent="0.4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</row>
    <row r="660" spans="1:60" x14ac:dyDescent="0.4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</row>
    <row r="661" spans="1:60" x14ac:dyDescent="0.4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</row>
    <row r="662" spans="1:60" x14ac:dyDescent="0.4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</row>
    <row r="663" spans="1:60" x14ac:dyDescent="0.4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</row>
    <row r="664" spans="1:60" x14ac:dyDescent="0.4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</row>
    <row r="665" spans="1:60" x14ac:dyDescent="0.4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</row>
    <row r="666" spans="1:60" x14ac:dyDescent="0.4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</row>
    <row r="667" spans="1:60" x14ac:dyDescent="0.4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</row>
    <row r="668" spans="1:60" x14ac:dyDescent="0.4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</row>
    <row r="669" spans="1:60" x14ac:dyDescent="0.4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</row>
    <row r="670" spans="1:60" x14ac:dyDescent="0.4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</row>
    <row r="671" spans="1:60" x14ac:dyDescent="0.4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</row>
    <row r="672" spans="1:60" x14ac:dyDescent="0.4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</row>
    <row r="673" spans="1:60" x14ac:dyDescent="0.4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</row>
    <row r="674" spans="1:60" x14ac:dyDescent="0.4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</row>
    <row r="675" spans="1:60" x14ac:dyDescent="0.4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</row>
    <row r="676" spans="1:60" x14ac:dyDescent="0.4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</row>
    <row r="677" spans="1:60" x14ac:dyDescent="0.4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</row>
    <row r="678" spans="1:60" x14ac:dyDescent="0.4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</row>
    <row r="679" spans="1:60" x14ac:dyDescent="0.4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</row>
    <row r="680" spans="1:60" x14ac:dyDescent="0.4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</row>
    <row r="681" spans="1:60" x14ac:dyDescent="0.4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</row>
    <row r="682" spans="1:60" x14ac:dyDescent="0.4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</row>
    <row r="683" spans="1:60" x14ac:dyDescent="0.4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</row>
    <row r="684" spans="1:60" x14ac:dyDescent="0.4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</row>
    <row r="685" spans="1:60" x14ac:dyDescent="0.4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</row>
    <row r="686" spans="1:60" x14ac:dyDescent="0.4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</row>
    <row r="687" spans="1:60" x14ac:dyDescent="0.4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</row>
    <row r="688" spans="1:60" x14ac:dyDescent="0.4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</row>
    <row r="689" spans="1:60" x14ac:dyDescent="0.4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</row>
    <row r="690" spans="1:60" x14ac:dyDescent="0.4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</row>
    <row r="691" spans="1:60" x14ac:dyDescent="0.4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</row>
    <row r="692" spans="1:60" x14ac:dyDescent="0.4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</row>
    <row r="693" spans="1:60" x14ac:dyDescent="0.4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</row>
    <row r="694" spans="1:60" x14ac:dyDescent="0.4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</row>
    <row r="695" spans="1:60" x14ac:dyDescent="0.4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</row>
    <row r="696" spans="1:60" x14ac:dyDescent="0.4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</row>
    <row r="697" spans="1:60" x14ac:dyDescent="0.4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</row>
    <row r="698" spans="1:60" x14ac:dyDescent="0.4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</row>
    <row r="699" spans="1:60" x14ac:dyDescent="0.4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</row>
    <row r="700" spans="1:60" x14ac:dyDescent="0.4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</row>
    <row r="701" spans="1:60" x14ac:dyDescent="0.4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</row>
    <row r="702" spans="1:60" x14ac:dyDescent="0.4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</row>
    <row r="703" spans="1:60" x14ac:dyDescent="0.4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</row>
    <row r="704" spans="1:60" x14ac:dyDescent="0.4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</row>
    <row r="705" spans="1:60" x14ac:dyDescent="0.4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</row>
    <row r="706" spans="1:60" x14ac:dyDescent="0.4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</row>
    <row r="707" spans="1:60" x14ac:dyDescent="0.4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</row>
    <row r="708" spans="1:60" x14ac:dyDescent="0.4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</row>
    <row r="709" spans="1:60" x14ac:dyDescent="0.4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</row>
    <row r="710" spans="1:60" x14ac:dyDescent="0.4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</row>
    <row r="711" spans="1:60" x14ac:dyDescent="0.4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</row>
    <row r="712" spans="1:60" x14ac:dyDescent="0.4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</row>
    <row r="713" spans="1:60" x14ac:dyDescent="0.4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</row>
    <row r="714" spans="1:60" x14ac:dyDescent="0.4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</row>
    <row r="715" spans="1:60" x14ac:dyDescent="0.4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</row>
    <row r="716" spans="1:60" x14ac:dyDescent="0.4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</row>
    <row r="717" spans="1:60" x14ac:dyDescent="0.4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</row>
    <row r="718" spans="1:60" x14ac:dyDescent="0.4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</row>
    <row r="719" spans="1:60" x14ac:dyDescent="0.4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</row>
    <row r="720" spans="1:60" x14ac:dyDescent="0.4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</row>
    <row r="721" spans="1:60" x14ac:dyDescent="0.4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</row>
    <row r="722" spans="1:60" x14ac:dyDescent="0.4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</row>
    <row r="723" spans="1:60" x14ac:dyDescent="0.4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</row>
    <row r="724" spans="1:60" x14ac:dyDescent="0.4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</row>
    <row r="725" spans="1:60" x14ac:dyDescent="0.4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</row>
    <row r="726" spans="1:60" x14ac:dyDescent="0.4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</row>
    <row r="727" spans="1:60" x14ac:dyDescent="0.4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</row>
    <row r="728" spans="1:60" x14ac:dyDescent="0.4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</row>
    <row r="729" spans="1:60" x14ac:dyDescent="0.4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</row>
    <row r="730" spans="1:60" x14ac:dyDescent="0.4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</row>
    <row r="731" spans="1:60" x14ac:dyDescent="0.4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</row>
    <row r="732" spans="1:60" x14ac:dyDescent="0.4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</row>
    <row r="733" spans="1:60" x14ac:dyDescent="0.4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</row>
    <row r="734" spans="1:60" x14ac:dyDescent="0.4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</row>
    <row r="735" spans="1:60" x14ac:dyDescent="0.4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</row>
    <row r="736" spans="1:60" x14ac:dyDescent="0.4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</row>
    <row r="737" spans="1:60" x14ac:dyDescent="0.4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</row>
    <row r="738" spans="1:60" x14ac:dyDescent="0.4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</row>
    <row r="739" spans="1:60" x14ac:dyDescent="0.4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</row>
    <row r="740" spans="1:60" x14ac:dyDescent="0.4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</row>
    <row r="741" spans="1:60" x14ac:dyDescent="0.4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</row>
    <row r="742" spans="1:60" x14ac:dyDescent="0.4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</row>
    <row r="743" spans="1:60" x14ac:dyDescent="0.4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</row>
    <row r="744" spans="1:60" x14ac:dyDescent="0.4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</row>
    <row r="745" spans="1:60" x14ac:dyDescent="0.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</row>
    <row r="746" spans="1:60" x14ac:dyDescent="0.4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</row>
    <row r="747" spans="1:60" x14ac:dyDescent="0.4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</row>
    <row r="748" spans="1:60" x14ac:dyDescent="0.4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</row>
    <row r="749" spans="1:60" x14ac:dyDescent="0.4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</row>
    <row r="750" spans="1:60" x14ac:dyDescent="0.4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</row>
    <row r="751" spans="1:60" x14ac:dyDescent="0.4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</row>
    <row r="752" spans="1:60" x14ac:dyDescent="0.4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</row>
    <row r="753" spans="1:60" x14ac:dyDescent="0.4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</row>
    <row r="754" spans="1:60" x14ac:dyDescent="0.4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</row>
    <row r="755" spans="1:60" x14ac:dyDescent="0.4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</row>
    <row r="756" spans="1:60" x14ac:dyDescent="0.4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</row>
    <row r="757" spans="1:60" x14ac:dyDescent="0.4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</row>
    <row r="758" spans="1:60" x14ac:dyDescent="0.4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</row>
    <row r="759" spans="1:60" x14ac:dyDescent="0.4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</row>
    <row r="760" spans="1:60" x14ac:dyDescent="0.4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</row>
    <row r="761" spans="1:60" x14ac:dyDescent="0.4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</row>
    <row r="762" spans="1:60" x14ac:dyDescent="0.4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</row>
    <row r="763" spans="1:60" x14ac:dyDescent="0.4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</row>
    <row r="764" spans="1:60" x14ac:dyDescent="0.4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</row>
    <row r="765" spans="1:60" x14ac:dyDescent="0.4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</row>
    <row r="766" spans="1:60" x14ac:dyDescent="0.4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</row>
    <row r="767" spans="1:60" x14ac:dyDescent="0.4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</row>
    <row r="768" spans="1:60" x14ac:dyDescent="0.4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</row>
    <row r="769" spans="1:60" x14ac:dyDescent="0.4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</row>
    <row r="770" spans="1:60" x14ac:dyDescent="0.4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</row>
    <row r="771" spans="1:60" x14ac:dyDescent="0.4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</row>
    <row r="772" spans="1:60" x14ac:dyDescent="0.4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</row>
    <row r="773" spans="1:60" x14ac:dyDescent="0.4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</row>
    <row r="774" spans="1:60" x14ac:dyDescent="0.4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</row>
    <row r="775" spans="1:60" x14ac:dyDescent="0.4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</row>
    <row r="776" spans="1:60" x14ac:dyDescent="0.4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</row>
    <row r="777" spans="1:60" x14ac:dyDescent="0.4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</row>
    <row r="778" spans="1:60" x14ac:dyDescent="0.4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</row>
    <row r="779" spans="1:60" x14ac:dyDescent="0.4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</row>
    <row r="780" spans="1:60" x14ac:dyDescent="0.4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</row>
    <row r="781" spans="1:60" x14ac:dyDescent="0.4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</row>
    <row r="782" spans="1:60" x14ac:dyDescent="0.4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</row>
    <row r="783" spans="1:60" x14ac:dyDescent="0.4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</row>
    <row r="784" spans="1:60" x14ac:dyDescent="0.4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</row>
    <row r="785" spans="1:60" x14ac:dyDescent="0.4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</row>
    <row r="786" spans="1:60" x14ac:dyDescent="0.4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</row>
    <row r="787" spans="1:60" x14ac:dyDescent="0.4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</row>
    <row r="788" spans="1:60" x14ac:dyDescent="0.4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</row>
    <row r="789" spans="1:60" x14ac:dyDescent="0.4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</row>
    <row r="790" spans="1:60" x14ac:dyDescent="0.4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</row>
    <row r="791" spans="1:60" x14ac:dyDescent="0.4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</row>
    <row r="792" spans="1:60" x14ac:dyDescent="0.4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</row>
    <row r="793" spans="1:60" x14ac:dyDescent="0.4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</row>
    <row r="794" spans="1:60" x14ac:dyDescent="0.4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</row>
    <row r="795" spans="1:60" x14ac:dyDescent="0.4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</row>
    <row r="796" spans="1:60" x14ac:dyDescent="0.4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</row>
    <row r="797" spans="1:60" x14ac:dyDescent="0.4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</row>
    <row r="798" spans="1:60" x14ac:dyDescent="0.4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</row>
    <row r="799" spans="1:60" x14ac:dyDescent="0.4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</row>
    <row r="800" spans="1:60" x14ac:dyDescent="0.4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</row>
    <row r="801" spans="1:60" x14ac:dyDescent="0.4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</row>
    <row r="802" spans="1:60" x14ac:dyDescent="0.4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</row>
    <row r="803" spans="1:60" x14ac:dyDescent="0.4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</row>
    <row r="804" spans="1:60" x14ac:dyDescent="0.4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</row>
    <row r="805" spans="1:60" x14ac:dyDescent="0.4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</row>
    <row r="806" spans="1:60" x14ac:dyDescent="0.4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</row>
    <row r="807" spans="1:60" x14ac:dyDescent="0.4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</row>
    <row r="808" spans="1:60" x14ac:dyDescent="0.4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</row>
    <row r="809" spans="1:60" x14ac:dyDescent="0.4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</row>
    <row r="810" spans="1:60" x14ac:dyDescent="0.4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</row>
    <row r="811" spans="1:60" x14ac:dyDescent="0.4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</row>
    <row r="812" spans="1:60" x14ac:dyDescent="0.4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</row>
    <row r="813" spans="1:60" x14ac:dyDescent="0.4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</row>
    <row r="814" spans="1:60" x14ac:dyDescent="0.4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</row>
    <row r="815" spans="1:60" x14ac:dyDescent="0.4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</row>
    <row r="816" spans="1:60" x14ac:dyDescent="0.4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</row>
    <row r="817" spans="1:60" x14ac:dyDescent="0.4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</row>
    <row r="818" spans="1:60" x14ac:dyDescent="0.4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</row>
    <row r="819" spans="1:60" x14ac:dyDescent="0.4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</row>
    <row r="820" spans="1:60" x14ac:dyDescent="0.4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</row>
    <row r="821" spans="1:60" x14ac:dyDescent="0.4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</row>
    <row r="822" spans="1:60" x14ac:dyDescent="0.4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</row>
    <row r="823" spans="1:60" x14ac:dyDescent="0.4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</row>
    <row r="824" spans="1:60" x14ac:dyDescent="0.4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</row>
    <row r="825" spans="1:60" x14ac:dyDescent="0.4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</row>
    <row r="826" spans="1:60" x14ac:dyDescent="0.4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</row>
    <row r="827" spans="1:60" x14ac:dyDescent="0.4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</row>
    <row r="828" spans="1:60" x14ac:dyDescent="0.4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</row>
    <row r="829" spans="1:60" x14ac:dyDescent="0.4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</row>
    <row r="830" spans="1:60" x14ac:dyDescent="0.4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</row>
    <row r="831" spans="1:60" x14ac:dyDescent="0.4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</row>
    <row r="832" spans="1:60" x14ac:dyDescent="0.4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</row>
    <row r="833" spans="1:60" x14ac:dyDescent="0.4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</row>
    <row r="834" spans="1:60" x14ac:dyDescent="0.4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</row>
    <row r="835" spans="1:60" x14ac:dyDescent="0.4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</row>
    <row r="836" spans="1:60" x14ac:dyDescent="0.4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</row>
    <row r="837" spans="1:60" x14ac:dyDescent="0.4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</row>
    <row r="838" spans="1:60" x14ac:dyDescent="0.4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</row>
    <row r="839" spans="1:60" x14ac:dyDescent="0.4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</row>
    <row r="840" spans="1:60" x14ac:dyDescent="0.4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</row>
    <row r="841" spans="1:60" x14ac:dyDescent="0.4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</row>
    <row r="842" spans="1:60" x14ac:dyDescent="0.4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</row>
    <row r="843" spans="1:60" x14ac:dyDescent="0.4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</row>
    <row r="844" spans="1:60" x14ac:dyDescent="0.4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</row>
    <row r="845" spans="1:60" x14ac:dyDescent="0.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</row>
    <row r="846" spans="1:60" x14ac:dyDescent="0.4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</row>
    <row r="847" spans="1:60" x14ac:dyDescent="0.4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</row>
    <row r="848" spans="1:60" x14ac:dyDescent="0.4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</row>
    <row r="849" spans="1:60" x14ac:dyDescent="0.4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</row>
    <row r="850" spans="1:60" x14ac:dyDescent="0.4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</row>
    <row r="851" spans="1:60" x14ac:dyDescent="0.4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</row>
    <row r="852" spans="1:60" x14ac:dyDescent="0.4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</row>
    <row r="853" spans="1:60" x14ac:dyDescent="0.4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</row>
    <row r="854" spans="1:60" x14ac:dyDescent="0.4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</row>
    <row r="855" spans="1:60" x14ac:dyDescent="0.4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</row>
    <row r="856" spans="1:60" x14ac:dyDescent="0.4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</row>
    <row r="857" spans="1:60" x14ac:dyDescent="0.4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</row>
    <row r="858" spans="1:60" x14ac:dyDescent="0.4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</row>
    <row r="859" spans="1:60" x14ac:dyDescent="0.4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</row>
    <row r="860" spans="1:60" x14ac:dyDescent="0.4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</row>
    <row r="861" spans="1:60" x14ac:dyDescent="0.4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</row>
    <row r="862" spans="1:60" x14ac:dyDescent="0.4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</row>
    <row r="863" spans="1:60" x14ac:dyDescent="0.4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</row>
    <row r="864" spans="1:60" x14ac:dyDescent="0.4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</row>
    <row r="865" spans="1:60" x14ac:dyDescent="0.4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</row>
    <row r="866" spans="1:60" x14ac:dyDescent="0.4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</row>
    <row r="867" spans="1:60" x14ac:dyDescent="0.4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</row>
    <row r="868" spans="1:60" x14ac:dyDescent="0.4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</row>
    <row r="869" spans="1:60" x14ac:dyDescent="0.4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</row>
    <row r="870" spans="1:60" x14ac:dyDescent="0.4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</row>
    <row r="871" spans="1:60" x14ac:dyDescent="0.4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</row>
    <row r="872" spans="1:60" x14ac:dyDescent="0.4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</row>
    <row r="873" spans="1:60" x14ac:dyDescent="0.4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</row>
    <row r="874" spans="1:60" x14ac:dyDescent="0.4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</row>
    <row r="875" spans="1:60" x14ac:dyDescent="0.4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</row>
    <row r="876" spans="1:60" x14ac:dyDescent="0.4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</row>
    <row r="877" spans="1:60" x14ac:dyDescent="0.4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</row>
    <row r="878" spans="1:60" x14ac:dyDescent="0.4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</row>
    <row r="879" spans="1:60" x14ac:dyDescent="0.4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</row>
    <row r="880" spans="1:60" x14ac:dyDescent="0.4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</row>
    <row r="881" spans="1:60" x14ac:dyDescent="0.4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</row>
    <row r="882" spans="1:60" x14ac:dyDescent="0.4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</row>
    <row r="883" spans="1:60" x14ac:dyDescent="0.4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</row>
    <row r="884" spans="1:60" x14ac:dyDescent="0.4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</row>
    <row r="885" spans="1:60" x14ac:dyDescent="0.4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</row>
    <row r="886" spans="1:60" x14ac:dyDescent="0.4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</row>
    <row r="887" spans="1:60" x14ac:dyDescent="0.4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</row>
    <row r="888" spans="1:60" x14ac:dyDescent="0.4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</row>
    <row r="889" spans="1:60" x14ac:dyDescent="0.4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</row>
    <row r="890" spans="1:60" x14ac:dyDescent="0.4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</row>
    <row r="891" spans="1:60" x14ac:dyDescent="0.4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</row>
    <row r="892" spans="1:60" x14ac:dyDescent="0.4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</row>
    <row r="893" spans="1:60" x14ac:dyDescent="0.4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</row>
    <row r="894" spans="1:60" x14ac:dyDescent="0.4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</row>
    <row r="895" spans="1:60" x14ac:dyDescent="0.4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</row>
    <row r="896" spans="1:60" x14ac:dyDescent="0.4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</row>
    <row r="897" spans="1:60" x14ac:dyDescent="0.4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</row>
    <row r="898" spans="1:60" x14ac:dyDescent="0.4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</row>
    <row r="899" spans="1:60" x14ac:dyDescent="0.4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</row>
    <row r="900" spans="1:60" x14ac:dyDescent="0.4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</row>
    <row r="901" spans="1:60" x14ac:dyDescent="0.4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</row>
    <row r="902" spans="1:60" x14ac:dyDescent="0.4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</row>
    <row r="903" spans="1:60" x14ac:dyDescent="0.4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</row>
    <row r="904" spans="1:60" x14ac:dyDescent="0.4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</row>
    <row r="905" spans="1:60" x14ac:dyDescent="0.4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</row>
    <row r="906" spans="1:60" x14ac:dyDescent="0.4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</row>
    <row r="907" spans="1:60" x14ac:dyDescent="0.4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</row>
    <row r="908" spans="1:60" x14ac:dyDescent="0.4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</row>
    <row r="909" spans="1:60" x14ac:dyDescent="0.4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</row>
    <row r="910" spans="1:60" x14ac:dyDescent="0.4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</row>
    <row r="911" spans="1:60" x14ac:dyDescent="0.4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</row>
    <row r="912" spans="1:60" x14ac:dyDescent="0.4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</row>
    <row r="913" spans="1:60" x14ac:dyDescent="0.4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</row>
    <row r="914" spans="1:60" x14ac:dyDescent="0.4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</row>
    <row r="915" spans="1:60" x14ac:dyDescent="0.4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</row>
    <row r="916" spans="1:60" x14ac:dyDescent="0.4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</row>
    <row r="917" spans="1:60" x14ac:dyDescent="0.4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</row>
    <row r="918" spans="1:60" x14ac:dyDescent="0.4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</row>
    <row r="919" spans="1:60" x14ac:dyDescent="0.4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</row>
    <row r="920" spans="1:60" x14ac:dyDescent="0.4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</row>
    <row r="921" spans="1:60" x14ac:dyDescent="0.4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</row>
    <row r="922" spans="1:60" x14ac:dyDescent="0.4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</row>
    <row r="923" spans="1:60" x14ac:dyDescent="0.4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</row>
    <row r="924" spans="1:60" x14ac:dyDescent="0.4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</row>
    <row r="925" spans="1:60" x14ac:dyDescent="0.4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</row>
    <row r="926" spans="1:60" x14ac:dyDescent="0.4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</row>
    <row r="927" spans="1:60" x14ac:dyDescent="0.4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</row>
    <row r="928" spans="1:60" x14ac:dyDescent="0.4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</row>
    <row r="929" spans="1:60" x14ac:dyDescent="0.4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</row>
    <row r="930" spans="1:60" x14ac:dyDescent="0.4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</row>
    <row r="931" spans="1:60" x14ac:dyDescent="0.4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</row>
    <row r="932" spans="1:60" x14ac:dyDescent="0.4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</row>
    <row r="933" spans="1:60" x14ac:dyDescent="0.4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</row>
    <row r="934" spans="1:60" x14ac:dyDescent="0.4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</row>
    <row r="935" spans="1:60" x14ac:dyDescent="0.4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</row>
    <row r="936" spans="1:60" x14ac:dyDescent="0.4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</row>
    <row r="937" spans="1:60" x14ac:dyDescent="0.4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</row>
    <row r="938" spans="1:60" x14ac:dyDescent="0.4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</row>
    <row r="939" spans="1:60" x14ac:dyDescent="0.4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</row>
    <row r="940" spans="1:60" x14ac:dyDescent="0.4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</row>
    <row r="941" spans="1:60" x14ac:dyDescent="0.4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</row>
    <row r="942" spans="1:60" x14ac:dyDescent="0.4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</row>
    <row r="943" spans="1:60" x14ac:dyDescent="0.4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</row>
    <row r="944" spans="1:60" x14ac:dyDescent="0.4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</row>
    <row r="945" spans="1:60" x14ac:dyDescent="0.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</row>
    <row r="946" spans="1:60" x14ac:dyDescent="0.4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</row>
    <row r="947" spans="1:60" x14ac:dyDescent="0.4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</row>
    <row r="948" spans="1:60" x14ac:dyDescent="0.4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</row>
    <row r="949" spans="1:60" x14ac:dyDescent="0.4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</row>
    <row r="950" spans="1:60" x14ac:dyDescent="0.4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</row>
    <row r="951" spans="1:60" x14ac:dyDescent="0.4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</row>
    <row r="952" spans="1:60" x14ac:dyDescent="0.4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</row>
    <row r="953" spans="1:60" x14ac:dyDescent="0.4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</row>
    <row r="954" spans="1:60" x14ac:dyDescent="0.4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</row>
    <row r="955" spans="1:60" x14ac:dyDescent="0.4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</row>
    <row r="956" spans="1:60" x14ac:dyDescent="0.4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</row>
    <row r="957" spans="1:60" x14ac:dyDescent="0.4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</row>
    <row r="958" spans="1:60" x14ac:dyDescent="0.4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</row>
    <row r="959" spans="1:60" x14ac:dyDescent="0.4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</row>
    <row r="960" spans="1:60" x14ac:dyDescent="0.4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</row>
    <row r="961" spans="1:60" x14ac:dyDescent="0.4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</row>
    <row r="962" spans="1:60" x14ac:dyDescent="0.4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</row>
    <row r="963" spans="1:60" x14ac:dyDescent="0.4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</row>
    <row r="964" spans="1:60" x14ac:dyDescent="0.4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</row>
    <row r="965" spans="1:60" x14ac:dyDescent="0.4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</row>
    <row r="966" spans="1:60" x14ac:dyDescent="0.4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</row>
    <row r="967" spans="1:60" x14ac:dyDescent="0.4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</row>
    <row r="968" spans="1:60" x14ac:dyDescent="0.4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</row>
    <row r="969" spans="1:60" x14ac:dyDescent="0.4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</row>
    <row r="970" spans="1:60" x14ac:dyDescent="0.4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</row>
    <row r="971" spans="1:60" x14ac:dyDescent="0.4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</row>
    <row r="972" spans="1:60" x14ac:dyDescent="0.4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</row>
    <row r="973" spans="1:60" x14ac:dyDescent="0.4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</row>
    <row r="974" spans="1:60" x14ac:dyDescent="0.4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</row>
    <row r="975" spans="1:60" x14ac:dyDescent="0.4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</row>
    <row r="976" spans="1:60" x14ac:dyDescent="0.4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</row>
    <row r="977" spans="1:60" x14ac:dyDescent="0.4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</row>
    <row r="978" spans="1:60" x14ac:dyDescent="0.4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</row>
    <row r="979" spans="1:60" x14ac:dyDescent="0.4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</row>
    <row r="980" spans="1:60" x14ac:dyDescent="0.4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</row>
    <row r="981" spans="1:60" x14ac:dyDescent="0.4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</row>
    <row r="982" spans="1:60" x14ac:dyDescent="0.4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</row>
    <row r="983" spans="1:60" x14ac:dyDescent="0.4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</row>
    <row r="984" spans="1:60" x14ac:dyDescent="0.4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</row>
    <row r="985" spans="1:60" x14ac:dyDescent="0.4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</row>
    <row r="986" spans="1:60" x14ac:dyDescent="0.4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</row>
    <row r="987" spans="1:60" x14ac:dyDescent="0.4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</row>
    <row r="988" spans="1:60" x14ac:dyDescent="0.4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</row>
    <row r="989" spans="1:60" x14ac:dyDescent="0.4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 flow</vt:lpstr>
      <vt:lpstr>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Cundy</dc:creator>
  <cp:lastModifiedBy>Tim Cundy</cp:lastModifiedBy>
  <dcterms:created xsi:type="dcterms:W3CDTF">2019-01-21T15:08:44Z</dcterms:created>
  <dcterms:modified xsi:type="dcterms:W3CDTF">2019-01-22T22:52:34Z</dcterms:modified>
</cp:coreProperties>
</file>